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<sst xmlns="http://schemas.openxmlformats.org/spreadsheetml/2006/main" count="200" uniqueCount="199">
  <si>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</si>
  <si>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</si>
  <si>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</si>
  <si>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</si>
  <si>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</si>
  <si>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</si>
  <si>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</si>
  <si>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</si>
  <si>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</si>
  <si>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</si>
  <si>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</si>
  <si>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</si>
  <si>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</si>
  <si>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</si>
  <si>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</si>
  <si>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</si>
  <si>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</si>
  <si>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0100</t>
  </si>
  <si>
    <t>Державне управління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</si>
  <si>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</si>
  <si>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</si>
  <si>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</si>
  <si>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</si>
  <si>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</si>
  <si>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</si>
  <si>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</si>
  <si>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</si>
  <si>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</si>
  <si>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</si>
  <si>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</si>
  <si>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</si>
  <si>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</si>
  <si>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</si>
  <si>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1210</t>
  </si>
  <si>
    <t>Утримання інших закладів освіти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</si>
  <si>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</si>
  <si>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</si>
  <si>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</si>
  <si>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</si>
  <si>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</si>
  <si>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</si>
  <si>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</si>
  <si>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</si>
  <si>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2214</t>
  </si>
  <si>
    <t>Забезпечення централізованих заходів з лікування хворих на цукровий та нецукровий діабет</t>
  </si>
  <si>
    <t>2220</t>
  </si>
  <si>
    <t>Інші заходи в галузі охорони здоров`я</t>
  </si>
  <si>
    <t>3000</t>
  </si>
  <si>
    <t>Соціальний захист та соціальне забезпечення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</si>
  <si>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</si>
  <si>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</si>
  <si>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</si>
  <si>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</si>
  <si>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</si>
  <si>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</si>
  <si>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</si>
  <si>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</si>
  <si>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</si>
  <si>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</si>
  <si>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</si>
  <si>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</si>
  <si>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</si>
  <si>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</si>
  <si>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</si>
  <si>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</si>
  <si>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</si>
  <si>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</si>
  <si>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</si>
  <si>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</si>
  <si>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</si>
  <si>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</si>
  <si>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</si>
  <si>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3034</t>
  </si>
  <si>
    <t>Надання пільг окремим категоріям громадян з оплати послуг зв`язку</t>
  </si>
  <si>
    <t>3035</t>
  </si>
  <si>
    <t>Компенсаційні виплати на пільговий проїзд автомобільним транспортом окремим категоріям громадян</t>
  </si>
  <si>
    <t>3037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</si>
  <si>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</si>
  <si>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</si>
  <si>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</si>
  <si>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</si>
  <si>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</si>
  <si>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</si>
  <si>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</si>
  <si>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</si>
  <si>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</si>
  <si>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</si>
  <si>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</si>
  <si>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</si>
  <si>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</si>
  <si>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</si>
  <si>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</si>
  <si>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</si>
  <si>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</si>
  <si>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</si>
  <si>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</si>
  <si>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</si>
  <si>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Надання допомоги по догляду за інвалідами I чи II групи внаслідок психічного розладу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</si>
  <si>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</si>
  <si>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</si>
  <si>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</si>
  <si>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</si>
  <si>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</si>
  <si>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</si>
  <si>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</si>
  <si>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Центри соціальних служб для сім`ї, дітей та молоді</t>
  </si>
  <si>
    <t>3132</t>
  </si>
  <si>
    <t>Програми і заходи центрів соціальних служб для сім`ї, дітей та молоді</t>
  </si>
  <si>
    <t>3133</t>
  </si>
  <si>
    <t>Заходи державної політики із забезпечення рівних прав та можливостей жінок та чоловіків</t>
  </si>
  <si>
    <t>3134</t>
  </si>
  <si>
    <t>Заходи державної політики з питань сім`ї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</si>
  <si>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</si>
  <si>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</si>
  <si>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</si>
  <si>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</si>
  <si>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</si>
  <si>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</si>
  <si>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</si>
  <si>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</si>
  <si>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</si>
  <si>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3400</t>
  </si>
  <si>
    <t>Інші видатки на соціальний захист населення</t>
  </si>
  <si>
    <t>4000</t>
  </si>
  <si>
    <t>Культура і мистецтво</t>
  </si>
  <si>
    <t>4030</t>
  </si>
  <si>
    <t>Філармонії, музичні колективи і ансамблі та інші мистецькі заклади та заходи</t>
  </si>
  <si>
    <t>4060</t>
  </si>
  <si>
    <t>Бібліотеки</t>
  </si>
  <si>
    <t>4070</t>
  </si>
  <si>
    <t>Музеї і виставки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</si>
  <si>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</si>
  <si>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</si>
  <si>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</si>
  <si>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</si>
  <si>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4200</t>
  </si>
  <si>
    <t>Інші культурно-освітні заклади та заходи</t>
  </si>
  <si>
    <t>5000</t>
  </si>
  <si>
    <t>Фізична культура і спорт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</si>
  <si>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</si>
  <si>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</si>
  <si>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</si>
  <si>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</si>
  <si>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</si>
  <si>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</si>
  <si>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</si>
  <si>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</si>
  <si>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7200</t>
  </si>
  <si>
    <t>Засоби масової інформації</t>
  </si>
  <si>
    <t>7212</t>
  </si>
  <si>
    <t>Підтримка періодичних видань (газет та журналів)</t>
  </si>
  <si>
    <t>7300</t>
  </si>
  <si>
    <t>Сільське і лісове господарство, рибне господарство та мисливство</t>
  </si>
  <si>
    <t>7330</t>
  </si>
  <si>
    <t>Програми в галузі сільського господарства, лісового господарства, рибальства та мисливства</t>
  </si>
  <si>
    <t>7400</t>
  </si>
  <si>
    <t>Інші послуги, пов`язані з економічною діяльністю</t>
  </si>
  <si>
    <t>7450</t>
  </si>
  <si>
    <t>Сприяння розвитку малого та середнього підприємництва</t>
  </si>
  <si>
    <t>7600</t>
  </si>
  <si>
    <t>Охорона навколишнього природного середовища та ядерна безпека</t>
  </si>
  <si>
    <t>7630</t>
  </si>
  <si>
    <t>Збереження природно-заповідного фонду</t>
  </si>
  <si>
    <t>7800</t>
  </si>
  <si>
    <t>Запобігання та ліквідація надзвичайних ситуацій та наслідків стихійного лиха</t>
  </si>
  <si>
    <t>7810</t>
  </si>
  <si>
    <t>Видатки на запобігання та ліквідацію надзвичайних ситуацій та наслідків стихійного лиха</t>
  </si>
  <si>
    <t>7830</t>
  </si>
  <si>
    <t>Заходи та роботи з мобілізаційної підготовки місцевого значення</t>
  </si>
  <si>
    <t>8000</t>
  </si>
  <si>
    <t>Видатки, не віднесені до основних груп</t>
  </si>
  <si>
    <t>8010</t>
  </si>
  <si>
    <t>Резервний фонд</t>
  </si>
  <si>
    <t>8290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</si>
  <si>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</si>
  <si>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</si>
  <si>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</si>
  <si>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8600</t>
  </si>
  <si>
    <t>Інші видатки</t>
  </si>
  <si>
    <t>8700</t>
  </si>
  <si>
    <t>Інші додаткові дотації</t>
  </si>
  <si>
    <t>8800</t>
  </si>
  <si>
    <t>Інші субвенції</t>
  </si>
  <si>
    <t xml:space="preserve"> </t>
  </si>
  <si>
    <t xml:space="preserve">Усього </t>
  </si>
  <si>
    <t xml:space="preserve">Надання пільг та житлових субсидій населенню на оплату електроенергії , природного газу ,послуг тепло ,водопостачання і водовідведення , квартирної плати,вивезення побутовогосміття та рідких нечистот </t>
  </si>
  <si>
    <t>Надання пільг та субсидій населеню на придбання твердого та пічного побутового палива і скрапленого газу</t>
  </si>
  <si>
    <t>Надання допомоги сімям з дітьми ,малозабезпеченим сімям ,інвалідам з дитинства,дітям-інвалідам та тимчасової допомоги дітям</t>
  </si>
  <si>
    <t xml:space="preserve">Надання соціальних та реабілітаційних послуг громадянам похилого віку  , інвалідам, дітям-інвалідам в установах соціального обслуговування </t>
  </si>
  <si>
    <t xml:space="preserve">% до річних призначень з урахуванням змін </t>
  </si>
  <si>
    <t>Виконання районного бюджету за 2017 рік</t>
  </si>
  <si>
    <t>Кредитування  загального фонду</t>
  </si>
  <si>
    <t>Надання пільг з оплати послуг звязку та інших передбачених законодавством пільг (крім пільг на одержання ліків ,зубопротезування ,забезпечення продуктами харчування,оплатуелектроенергії ,природного та скрапленого газу ,на побутові потреби ,твердого та рідкого пічного побутового палива , послуг тепло-, водовідведення і водопостачання, квартирної плати (утримання будинків і спорудта прибудинковвих територій),вивезення побутовогосміття та рідких нечистот) та компенсацій за пільговий проїзд окремих категорій громадян  використано</t>
  </si>
  <si>
    <t>сьомого скликання Ніжинської районної ради</t>
  </si>
  <si>
    <t>від 02.03.2017 року</t>
  </si>
  <si>
    <t>Начальник фінансового управління</t>
  </si>
  <si>
    <t>С.М.Алемша</t>
  </si>
  <si>
    <t>" Звіт про виконання районного бюджету  за 2017 рік"</t>
  </si>
  <si>
    <t xml:space="preserve">Додаток 3 до рішення шістнадцятої сесії 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</si>
</sst>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workbookViewId="0" topLeftCell="A1">
      <selection activeCell="H39" sqref="H39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75390625" style="0" customWidth="1"/>
    <col min="4" max="4" width="15.625" style="0" customWidth="1"/>
    <col min="5" max="5" width="0.12890625" style="0" hidden="1" customWidth="1"/>
    <col min="6" max="7" width="15.75390625" style="0" hidden="1" customWidth="1"/>
    <col min="8" max="8" width="15.625" style="0" customWidth="1"/>
    <col min="9" max="14" width="15.75390625" style="0" hidden="1" customWidth="1"/>
    <col min="15" max="15" width="15.625" style="0" hidden="1" customWidth="1"/>
    <col min="16" max="16" width="15.75390625" style="0" customWidth="1"/>
  </cols>
  <sheetData>
    <row r="1" ht="12.75">
      <c r="D1" t="s">
        <v>198</v>
      </c>
    </row>
    <row r="2" ht="12.75">
      <c r="D2" t="s">
        <v>193</v>
      </c>
    </row>
    <row r="3" ht="12.75">
      <c r="D3" t="s">
        <v>194</v>
      </c>
    </row>
    <row r="4" ht="12.75">
      <c r="D4" t="s">
        <v>197</v>
      </c>
    </row>
    <row r="5" spans="1:12" ht="18">
      <c r="A5" s="21" t="s">
        <v>190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ht="12.75">
      <c r="L7" s="2" t="s">
        <v>1</v>
      </c>
    </row>
    <row r="8" spans="1:16" s="1" customFormat="1" ht="62.25" customHeight="1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3" t="s">
        <v>15</v>
      </c>
      <c r="O8" s="3" t="s">
        <v>16</v>
      </c>
      <c r="P8" s="3" t="s">
        <v>189</v>
      </c>
    </row>
    <row r="9" spans="1:16" ht="11.25" customHeight="1">
      <c r="A9" s="12" t="s">
        <v>17</v>
      </c>
      <c r="B9" s="13" t="s">
        <v>18</v>
      </c>
      <c r="C9" s="14">
        <v>1365000</v>
      </c>
      <c r="D9" s="14">
        <v>1637238.61</v>
      </c>
      <c r="E9" s="14">
        <v>1637238.61</v>
      </c>
      <c r="F9" s="14">
        <v>1634168.44</v>
      </c>
      <c r="G9" s="14">
        <v>0</v>
      </c>
      <c r="H9" s="14">
        <v>1634168.44</v>
      </c>
      <c r="I9" s="14">
        <v>0</v>
      </c>
      <c r="J9" s="14">
        <v>0</v>
      </c>
      <c r="K9" s="14">
        <f aca="true" t="shared" si="0" ref="K9:K44">E9-F9</f>
        <v>3070.1700000001583</v>
      </c>
      <c r="L9" s="14">
        <f aca="true" t="shared" si="1" ref="L9:L44">D9-F9</f>
        <v>3070.1700000001583</v>
      </c>
      <c r="M9" s="14">
        <f aca="true" t="shared" si="2" ref="M9:M44">IF(E9=0,0,(F9/E9)*100)</f>
        <v>99.8124787687483</v>
      </c>
      <c r="N9" s="14">
        <f aca="true" t="shared" si="3" ref="N9:N44">D9-H9</f>
        <v>3070.1700000001583</v>
      </c>
      <c r="O9" s="14">
        <f aca="true" t="shared" si="4" ref="O9:O44">E9-H9</f>
        <v>3070.1700000001583</v>
      </c>
      <c r="P9" s="14">
        <f aca="true" t="shared" si="5" ref="P9:P72">IF(E9=0,0,(H9/E9)*100)</f>
        <v>99.8124787687483</v>
      </c>
    </row>
    <row r="10" spans="1:16" ht="0.75" customHeight="1" hidden="1">
      <c r="A10" s="15" t="s">
        <v>19</v>
      </c>
      <c r="B10" s="16" t="s">
        <v>20</v>
      </c>
      <c r="C10" s="17">
        <v>1365000</v>
      </c>
      <c r="D10" s="17">
        <v>1637238.61</v>
      </c>
      <c r="E10" s="17">
        <v>1637238.61</v>
      </c>
      <c r="F10" s="17">
        <v>1634168.44</v>
      </c>
      <c r="G10" s="17">
        <v>0</v>
      </c>
      <c r="H10" s="17">
        <v>1634168.44</v>
      </c>
      <c r="I10" s="17">
        <v>0</v>
      </c>
      <c r="J10" s="17">
        <v>0</v>
      </c>
      <c r="K10" s="17">
        <f t="shared" si="0"/>
        <v>3070.1700000001583</v>
      </c>
      <c r="L10" s="17">
        <f t="shared" si="1"/>
        <v>3070.1700000001583</v>
      </c>
      <c r="M10" s="17">
        <f t="shared" si="2"/>
        <v>99.8124787687483</v>
      </c>
      <c r="N10" s="17">
        <f t="shared" si="3"/>
        <v>3070.1700000001583</v>
      </c>
      <c r="O10" s="17">
        <f t="shared" si="4"/>
        <v>3070.1700000001583</v>
      </c>
      <c r="P10" s="17">
        <f t="shared" si="5"/>
        <v>99.8124787687483</v>
      </c>
    </row>
    <row r="11" spans="1:16" ht="12.75">
      <c r="A11" s="12" t="s">
        <v>21</v>
      </c>
      <c r="B11" s="13" t="s">
        <v>22</v>
      </c>
      <c r="C11" s="14">
        <v>41395500</v>
      </c>
      <c r="D11" s="14">
        <v>48584324.129999995</v>
      </c>
      <c r="E11" s="14">
        <v>48584324.129999995</v>
      </c>
      <c r="F11" s="14">
        <v>44808735.04000002</v>
      </c>
      <c r="G11" s="14">
        <v>0</v>
      </c>
      <c r="H11" s="14">
        <v>44808735.04000002</v>
      </c>
      <c r="I11" s="14">
        <v>0</v>
      </c>
      <c r="J11" s="14">
        <v>1097130.95</v>
      </c>
      <c r="K11" s="14">
        <f t="shared" si="0"/>
        <v>3775589.089999974</v>
      </c>
      <c r="L11" s="14">
        <f t="shared" si="1"/>
        <v>3775589.089999974</v>
      </c>
      <c r="M11" s="14">
        <f t="shared" si="2"/>
        <v>92.22879157504094</v>
      </c>
      <c r="N11" s="14">
        <f t="shared" si="3"/>
        <v>3775589.089999974</v>
      </c>
      <c r="O11" s="14">
        <f t="shared" si="4"/>
        <v>3775589.089999974</v>
      </c>
      <c r="P11" s="14">
        <f t="shared" si="5"/>
        <v>92.22879157504094</v>
      </c>
    </row>
    <row r="12" spans="1:16" ht="51" hidden="1">
      <c r="A12" s="15" t="s">
        <v>23</v>
      </c>
      <c r="B12" s="16" t="s">
        <v>24</v>
      </c>
      <c r="C12" s="17">
        <v>36431400</v>
      </c>
      <c r="D12" s="17">
        <v>42103982.129999995</v>
      </c>
      <c r="E12" s="17">
        <v>42103982.129999995</v>
      </c>
      <c r="F12" s="17">
        <v>38396814.870000005</v>
      </c>
      <c r="G12" s="17">
        <v>0</v>
      </c>
      <c r="H12" s="17">
        <v>38396814.870000005</v>
      </c>
      <c r="I12" s="17">
        <v>0</v>
      </c>
      <c r="J12" s="17">
        <v>1053183.24</v>
      </c>
      <c r="K12" s="17">
        <f t="shared" si="0"/>
        <v>3707167.2599999905</v>
      </c>
      <c r="L12" s="17">
        <f t="shared" si="1"/>
        <v>3707167.2599999905</v>
      </c>
      <c r="M12" s="17">
        <f t="shared" si="2"/>
        <v>91.19520987693333</v>
      </c>
      <c r="N12" s="17">
        <f t="shared" si="3"/>
        <v>3707167.2599999905</v>
      </c>
      <c r="O12" s="17">
        <f t="shared" si="4"/>
        <v>3707167.2599999905</v>
      </c>
      <c r="P12" s="17">
        <f t="shared" si="5"/>
        <v>91.19520987693333</v>
      </c>
    </row>
    <row r="13" spans="1:16" ht="51" hidden="1">
      <c r="A13" s="15" t="s">
        <v>25</v>
      </c>
      <c r="B13" s="16" t="s">
        <v>26</v>
      </c>
      <c r="C13" s="17">
        <v>733100</v>
      </c>
      <c r="D13" s="17">
        <v>813700</v>
      </c>
      <c r="E13" s="17">
        <v>813700</v>
      </c>
      <c r="F13" s="17">
        <v>806192.61</v>
      </c>
      <c r="G13" s="17">
        <v>0</v>
      </c>
      <c r="H13" s="17">
        <v>806192.61</v>
      </c>
      <c r="I13" s="17">
        <v>0</v>
      </c>
      <c r="J13" s="17">
        <v>0</v>
      </c>
      <c r="K13" s="17">
        <f t="shared" si="0"/>
        <v>7507.390000000014</v>
      </c>
      <c r="L13" s="17">
        <f t="shared" si="1"/>
        <v>7507.390000000014</v>
      </c>
      <c r="M13" s="17">
        <f t="shared" si="2"/>
        <v>99.07737618286838</v>
      </c>
      <c r="N13" s="17">
        <f t="shared" si="3"/>
        <v>7507.390000000014</v>
      </c>
      <c r="O13" s="17">
        <f t="shared" si="4"/>
        <v>7507.390000000014</v>
      </c>
      <c r="P13" s="17">
        <f t="shared" si="5"/>
        <v>99.07737618286838</v>
      </c>
    </row>
    <row r="14" spans="1:16" ht="25.5" hidden="1">
      <c r="A14" s="15" t="s">
        <v>27</v>
      </c>
      <c r="B14" s="16" t="s">
        <v>28</v>
      </c>
      <c r="C14" s="17">
        <v>614600</v>
      </c>
      <c r="D14" s="17">
        <v>932177</v>
      </c>
      <c r="E14" s="17">
        <v>932177</v>
      </c>
      <c r="F14" s="17">
        <v>917579.25</v>
      </c>
      <c r="G14" s="17">
        <v>0</v>
      </c>
      <c r="H14" s="17">
        <v>917579.25</v>
      </c>
      <c r="I14" s="17">
        <v>0</v>
      </c>
      <c r="J14" s="17">
        <v>0</v>
      </c>
      <c r="K14" s="17">
        <f t="shared" si="0"/>
        <v>14597.75</v>
      </c>
      <c r="L14" s="17">
        <f t="shared" si="1"/>
        <v>14597.75</v>
      </c>
      <c r="M14" s="17">
        <f t="shared" si="2"/>
        <v>98.43401521384887</v>
      </c>
      <c r="N14" s="17">
        <f t="shared" si="3"/>
        <v>14597.75</v>
      </c>
      <c r="O14" s="17">
        <f t="shared" si="4"/>
        <v>14597.75</v>
      </c>
      <c r="P14" s="17">
        <f t="shared" si="5"/>
        <v>98.43401521384887</v>
      </c>
    </row>
    <row r="15" spans="1:16" ht="25.5" hidden="1">
      <c r="A15" s="15" t="s">
        <v>29</v>
      </c>
      <c r="B15" s="16" t="s">
        <v>30</v>
      </c>
      <c r="C15" s="17">
        <v>947530</v>
      </c>
      <c r="D15" s="17">
        <v>1288640</v>
      </c>
      <c r="E15" s="17">
        <v>1288640</v>
      </c>
      <c r="F15" s="17">
        <v>1267998.97</v>
      </c>
      <c r="G15" s="17">
        <v>0</v>
      </c>
      <c r="H15" s="17">
        <v>1267998.97</v>
      </c>
      <c r="I15" s="17">
        <v>0</v>
      </c>
      <c r="J15" s="17">
        <v>20639.63</v>
      </c>
      <c r="K15" s="17">
        <f t="shared" si="0"/>
        <v>20641.030000000028</v>
      </c>
      <c r="L15" s="17">
        <f t="shared" si="1"/>
        <v>20641.030000000028</v>
      </c>
      <c r="M15" s="17">
        <f t="shared" si="2"/>
        <v>98.39823146883536</v>
      </c>
      <c r="N15" s="17">
        <f t="shared" si="3"/>
        <v>20641.030000000028</v>
      </c>
      <c r="O15" s="17">
        <f t="shared" si="4"/>
        <v>20641.030000000028</v>
      </c>
      <c r="P15" s="17">
        <f t="shared" si="5"/>
        <v>98.39823146883536</v>
      </c>
    </row>
    <row r="16" spans="1:16" ht="12.75" hidden="1">
      <c r="A16" s="15" t="s">
        <v>31</v>
      </c>
      <c r="B16" s="16" t="s">
        <v>32</v>
      </c>
      <c r="C16" s="17">
        <v>764800</v>
      </c>
      <c r="D16" s="17">
        <v>1007186</v>
      </c>
      <c r="E16" s="17">
        <v>1007186</v>
      </c>
      <c r="F16" s="17">
        <v>1006197.18</v>
      </c>
      <c r="G16" s="17">
        <v>0</v>
      </c>
      <c r="H16" s="17">
        <v>1006197.18</v>
      </c>
      <c r="I16" s="17">
        <v>0</v>
      </c>
      <c r="J16" s="17">
        <v>985.63</v>
      </c>
      <c r="K16" s="17">
        <f t="shared" si="0"/>
        <v>988.8199999999488</v>
      </c>
      <c r="L16" s="17">
        <f t="shared" si="1"/>
        <v>988.8199999999488</v>
      </c>
      <c r="M16" s="17">
        <f t="shared" si="2"/>
        <v>99.9018234963552</v>
      </c>
      <c r="N16" s="17">
        <f t="shared" si="3"/>
        <v>988.8199999999488</v>
      </c>
      <c r="O16" s="17">
        <f t="shared" si="4"/>
        <v>988.8199999999488</v>
      </c>
      <c r="P16" s="17">
        <f t="shared" si="5"/>
        <v>99.9018234963552</v>
      </c>
    </row>
    <row r="17" spans="1:16" ht="12.75" hidden="1">
      <c r="A17" s="15" t="s">
        <v>33</v>
      </c>
      <c r="B17" s="16" t="s">
        <v>34</v>
      </c>
      <c r="C17" s="17">
        <v>1891400</v>
      </c>
      <c r="D17" s="17">
        <v>2427779</v>
      </c>
      <c r="E17" s="17">
        <v>2427779</v>
      </c>
      <c r="F17" s="17">
        <v>2403092.16</v>
      </c>
      <c r="G17" s="17">
        <v>0</v>
      </c>
      <c r="H17" s="17">
        <v>2403092.16</v>
      </c>
      <c r="I17" s="17">
        <v>0</v>
      </c>
      <c r="J17" s="17">
        <v>22322.45</v>
      </c>
      <c r="K17" s="17">
        <f t="shared" si="0"/>
        <v>24686.83999999985</v>
      </c>
      <c r="L17" s="17">
        <f t="shared" si="1"/>
        <v>24686.83999999985</v>
      </c>
      <c r="M17" s="17">
        <f t="shared" si="2"/>
        <v>98.98315126706343</v>
      </c>
      <c r="N17" s="17">
        <f t="shared" si="3"/>
        <v>24686.83999999985</v>
      </c>
      <c r="O17" s="17">
        <f t="shared" si="4"/>
        <v>24686.83999999985</v>
      </c>
      <c r="P17" s="17">
        <f t="shared" si="5"/>
        <v>98.98315126706343</v>
      </c>
    </row>
    <row r="18" spans="1:16" ht="25.5" hidden="1">
      <c r="A18" s="15" t="s">
        <v>35</v>
      </c>
      <c r="B18" s="16" t="s">
        <v>36</v>
      </c>
      <c r="C18" s="17">
        <v>12670</v>
      </c>
      <c r="D18" s="17">
        <v>10860</v>
      </c>
      <c r="E18" s="17">
        <v>10860</v>
      </c>
      <c r="F18" s="17">
        <v>10860</v>
      </c>
      <c r="G18" s="17">
        <v>0</v>
      </c>
      <c r="H18" s="17">
        <v>10860</v>
      </c>
      <c r="I18" s="17">
        <v>0</v>
      </c>
      <c r="J18" s="17">
        <v>0</v>
      </c>
      <c r="K18" s="17">
        <f t="shared" si="0"/>
        <v>0</v>
      </c>
      <c r="L18" s="17">
        <f t="shared" si="1"/>
        <v>0</v>
      </c>
      <c r="M18" s="17">
        <f t="shared" si="2"/>
        <v>100</v>
      </c>
      <c r="N18" s="17">
        <f t="shared" si="3"/>
        <v>0</v>
      </c>
      <c r="O18" s="17">
        <f t="shared" si="4"/>
        <v>0</v>
      </c>
      <c r="P18" s="17">
        <f t="shared" si="5"/>
        <v>100</v>
      </c>
    </row>
    <row r="19" spans="1:16" ht="12.75">
      <c r="A19" s="12" t="s">
        <v>37</v>
      </c>
      <c r="B19" s="13" t="s">
        <v>38</v>
      </c>
      <c r="C19" s="14">
        <v>21154500</v>
      </c>
      <c r="D19" s="14">
        <v>34921189.13</v>
      </c>
      <c r="E19" s="14">
        <v>34921189.13</v>
      </c>
      <c r="F19" s="14">
        <v>34613609.410000004</v>
      </c>
      <c r="G19" s="14">
        <v>0</v>
      </c>
      <c r="H19" s="14">
        <v>34613609.410000004</v>
      </c>
      <c r="I19" s="14">
        <v>0</v>
      </c>
      <c r="J19" s="14">
        <v>0</v>
      </c>
      <c r="K19" s="14">
        <f t="shared" si="0"/>
        <v>307579.7199999988</v>
      </c>
      <c r="L19" s="14">
        <f t="shared" si="1"/>
        <v>307579.7199999988</v>
      </c>
      <c r="M19" s="14">
        <f t="shared" si="2"/>
        <v>99.11921750758549</v>
      </c>
      <c r="N19" s="14">
        <f t="shared" si="3"/>
        <v>307579.7199999988</v>
      </c>
      <c r="O19" s="14">
        <f t="shared" si="4"/>
        <v>307579.7199999988</v>
      </c>
      <c r="P19" s="14">
        <f t="shared" si="5"/>
        <v>99.11921750758549</v>
      </c>
    </row>
    <row r="20" spans="1:16" ht="25.5" hidden="1">
      <c r="A20" s="15" t="s">
        <v>39</v>
      </c>
      <c r="B20" s="16" t="s">
        <v>40</v>
      </c>
      <c r="C20" s="17">
        <v>15031600</v>
      </c>
      <c r="D20" s="17">
        <v>22474453.1</v>
      </c>
      <c r="E20" s="17">
        <v>22474453.1</v>
      </c>
      <c r="F20" s="17">
        <v>22453836.66</v>
      </c>
      <c r="G20" s="17">
        <v>0</v>
      </c>
      <c r="H20" s="17">
        <v>22453836.66</v>
      </c>
      <c r="I20" s="17">
        <v>0</v>
      </c>
      <c r="J20" s="17">
        <v>0</v>
      </c>
      <c r="K20" s="17">
        <f t="shared" si="0"/>
        <v>20616.44000000134</v>
      </c>
      <c r="L20" s="17">
        <f t="shared" si="1"/>
        <v>20616.44000000134</v>
      </c>
      <c r="M20" s="17">
        <f t="shared" si="2"/>
        <v>99.90826722275168</v>
      </c>
      <c r="N20" s="17">
        <f t="shared" si="3"/>
        <v>20616.44000000134</v>
      </c>
      <c r="O20" s="17">
        <f t="shared" si="4"/>
        <v>20616.44000000134</v>
      </c>
      <c r="P20" s="17">
        <f t="shared" si="5"/>
        <v>99.90826722275168</v>
      </c>
    </row>
    <row r="21" spans="1:16" ht="12.75" hidden="1">
      <c r="A21" s="15" t="s">
        <v>41</v>
      </c>
      <c r="B21" s="16" t="s">
        <v>42</v>
      </c>
      <c r="C21" s="17">
        <v>5826300</v>
      </c>
      <c r="D21" s="17">
        <v>11316241.32</v>
      </c>
      <c r="E21" s="17">
        <v>11316241.32</v>
      </c>
      <c r="F21" s="17">
        <v>11054424.54</v>
      </c>
      <c r="G21" s="17">
        <v>0</v>
      </c>
      <c r="H21" s="17">
        <v>11054424.54</v>
      </c>
      <c r="I21" s="17">
        <v>0</v>
      </c>
      <c r="J21" s="17">
        <v>0</v>
      </c>
      <c r="K21" s="17">
        <f t="shared" si="0"/>
        <v>261816.7800000012</v>
      </c>
      <c r="L21" s="17">
        <f t="shared" si="1"/>
        <v>261816.7800000012</v>
      </c>
      <c r="M21" s="17">
        <f t="shared" si="2"/>
        <v>97.68636270121534</v>
      </c>
      <c r="N21" s="17">
        <f t="shared" si="3"/>
        <v>261816.7800000012</v>
      </c>
      <c r="O21" s="17">
        <f t="shared" si="4"/>
        <v>261816.7800000012</v>
      </c>
      <c r="P21" s="17">
        <f t="shared" si="5"/>
        <v>97.68636270121534</v>
      </c>
    </row>
    <row r="22" spans="1:16" ht="25.5" hidden="1">
      <c r="A22" s="15" t="s">
        <v>43</v>
      </c>
      <c r="B22" s="16" t="s">
        <v>44</v>
      </c>
      <c r="C22" s="17">
        <v>286600</v>
      </c>
      <c r="D22" s="17">
        <v>744892.51</v>
      </c>
      <c r="E22" s="17">
        <v>744892.51</v>
      </c>
      <c r="F22" s="17">
        <v>719747.68</v>
      </c>
      <c r="G22" s="17">
        <v>0</v>
      </c>
      <c r="H22" s="17">
        <v>719747.68</v>
      </c>
      <c r="I22" s="17">
        <v>0</v>
      </c>
      <c r="J22" s="17">
        <v>0</v>
      </c>
      <c r="K22" s="17">
        <f t="shared" si="0"/>
        <v>25144.829999999958</v>
      </c>
      <c r="L22" s="17">
        <f t="shared" si="1"/>
        <v>25144.829999999958</v>
      </c>
      <c r="M22" s="17">
        <f t="shared" si="2"/>
        <v>96.62436799102733</v>
      </c>
      <c r="N22" s="17">
        <f t="shared" si="3"/>
        <v>25144.829999999958</v>
      </c>
      <c r="O22" s="17">
        <f t="shared" si="4"/>
        <v>25144.829999999958</v>
      </c>
      <c r="P22" s="17">
        <f t="shared" si="5"/>
        <v>96.62436799102733</v>
      </c>
    </row>
    <row r="23" spans="1:16" ht="12.75" hidden="1">
      <c r="A23" s="15" t="s">
        <v>45</v>
      </c>
      <c r="B23" s="16" t="s">
        <v>46</v>
      </c>
      <c r="C23" s="17">
        <v>10000</v>
      </c>
      <c r="D23" s="17">
        <v>385602.2</v>
      </c>
      <c r="E23" s="17">
        <v>385602.2</v>
      </c>
      <c r="F23" s="17">
        <v>385600.53</v>
      </c>
      <c r="G23" s="17">
        <v>0</v>
      </c>
      <c r="H23" s="17">
        <v>385600.53</v>
      </c>
      <c r="I23" s="17">
        <v>0</v>
      </c>
      <c r="J23" s="17">
        <v>0</v>
      </c>
      <c r="K23" s="17">
        <f t="shared" si="0"/>
        <v>1.6699999999837019</v>
      </c>
      <c r="L23" s="17">
        <f t="shared" si="1"/>
        <v>1.6699999999837019</v>
      </c>
      <c r="M23" s="17">
        <f t="shared" si="2"/>
        <v>99.99956691118463</v>
      </c>
      <c r="N23" s="17">
        <f t="shared" si="3"/>
        <v>1.6699999999837019</v>
      </c>
      <c r="O23" s="17">
        <f t="shared" si="4"/>
        <v>1.6699999999837019</v>
      </c>
      <c r="P23" s="17">
        <f t="shared" si="5"/>
        <v>99.99956691118463</v>
      </c>
    </row>
    <row r="24" spans="1:16" ht="12.75">
      <c r="A24" s="12" t="s">
        <v>47</v>
      </c>
      <c r="B24" s="13" t="s">
        <v>48</v>
      </c>
      <c r="C24" s="14">
        <v>78416800</v>
      </c>
      <c r="D24" s="14">
        <v>108658690.33999996</v>
      </c>
      <c r="E24" s="14">
        <v>108658690.33999996</v>
      </c>
      <c r="F24" s="14">
        <v>107759491.31999996</v>
      </c>
      <c r="G24" s="14">
        <v>0</v>
      </c>
      <c r="H24" s="14">
        <v>107759491.31999996</v>
      </c>
      <c r="I24" s="14">
        <v>0</v>
      </c>
      <c r="J24" s="14">
        <v>34836309.16</v>
      </c>
      <c r="K24" s="14">
        <f t="shared" si="0"/>
        <v>899199.0199999958</v>
      </c>
      <c r="L24" s="14">
        <f t="shared" si="1"/>
        <v>899199.0199999958</v>
      </c>
      <c r="M24" s="14">
        <f t="shared" si="2"/>
        <v>99.1724554960249</v>
      </c>
      <c r="N24" s="14">
        <f t="shared" si="3"/>
        <v>899199.0199999958</v>
      </c>
      <c r="O24" s="14">
        <f t="shared" si="4"/>
        <v>899199.0199999958</v>
      </c>
      <c r="P24" s="14">
        <f t="shared" si="5"/>
        <v>99.1724554960249</v>
      </c>
    </row>
    <row r="25" spans="1:16" ht="60.75" customHeight="1">
      <c r="A25" s="18">
        <v>3010</v>
      </c>
      <c r="B25" s="19" t="s">
        <v>185</v>
      </c>
      <c r="C25" s="14">
        <f>C26+C27+C28+C29+C30+C31</f>
        <v>37722500</v>
      </c>
      <c r="D25" s="14">
        <f aca="true" t="shared" si="6" ref="D25:O25">D26+D27+D28+D29+D30+D31</f>
        <v>63566990</v>
      </c>
      <c r="E25" s="14">
        <f t="shared" si="6"/>
        <v>63566990</v>
      </c>
      <c r="F25" s="14">
        <f t="shared" si="6"/>
        <v>63556569.400000006</v>
      </c>
      <c r="G25" s="14">
        <f t="shared" si="6"/>
        <v>0</v>
      </c>
      <c r="H25" s="14">
        <f t="shared" si="6"/>
        <v>63556569.400000006</v>
      </c>
      <c r="I25" s="14">
        <f t="shared" si="6"/>
        <v>0</v>
      </c>
      <c r="J25" s="14">
        <f t="shared" si="6"/>
        <v>34360908.97</v>
      </c>
      <c r="K25" s="14">
        <f t="shared" si="6"/>
        <v>10420.60000000149</v>
      </c>
      <c r="L25" s="14">
        <f t="shared" si="6"/>
        <v>10420.60000000149</v>
      </c>
      <c r="M25" s="14">
        <f t="shared" si="6"/>
        <v>599.9823285664985</v>
      </c>
      <c r="N25" s="14">
        <f t="shared" si="6"/>
        <v>10420.60000000149</v>
      </c>
      <c r="O25" s="14">
        <f t="shared" si="6"/>
        <v>10420.60000000149</v>
      </c>
      <c r="P25" s="14">
        <f t="shared" si="5"/>
        <v>99.98360690037393</v>
      </c>
    </row>
    <row r="26" spans="1:16" ht="76.5" hidden="1">
      <c r="A26" s="15" t="s">
        <v>49</v>
      </c>
      <c r="B26" s="16" t="s">
        <v>50</v>
      </c>
      <c r="C26" s="17">
        <v>6000000</v>
      </c>
      <c r="D26" s="17">
        <v>3279289.45</v>
      </c>
      <c r="E26" s="17">
        <v>3279289.45</v>
      </c>
      <c r="F26" s="17">
        <v>3279289.45</v>
      </c>
      <c r="G26" s="17">
        <v>0</v>
      </c>
      <c r="H26" s="17">
        <v>3279289.45</v>
      </c>
      <c r="I26" s="17">
        <v>0</v>
      </c>
      <c r="J26" s="17">
        <v>1410655.96</v>
      </c>
      <c r="K26" s="17">
        <f t="shared" si="0"/>
        <v>0</v>
      </c>
      <c r="L26" s="17">
        <f t="shared" si="1"/>
        <v>0</v>
      </c>
      <c r="M26" s="17">
        <f t="shared" si="2"/>
        <v>100</v>
      </c>
      <c r="N26" s="17">
        <f t="shared" si="3"/>
        <v>0</v>
      </c>
      <c r="O26" s="17">
        <f t="shared" si="4"/>
        <v>0</v>
      </c>
      <c r="P26" s="14">
        <f t="shared" si="5"/>
        <v>100</v>
      </c>
    </row>
    <row r="27" spans="1:16" ht="63.75" hidden="1">
      <c r="A27" s="15" t="s">
        <v>51</v>
      </c>
      <c r="B27" s="16" t="s">
        <v>52</v>
      </c>
      <c r="C27" s="17">
        <v>100000</v>
      </c>
      <c r="D27" s="17">
        <v>123978.87</v>
      </c>
      <c r="E27" s="17">
        <v>123978.87</v>
      </c>
      <c r="F27" s="17">
        <v>123978.87</v>
      </c>
      <c r="G27" s="17">
        <v>0</v>
      </c>
      <c r="H27" s="17">
        <v>123978.87</v>
      </c>
      <c r="I27" s="17">
        <v>0</v>
      </c>
      <c r="J27" s="17">
        <v>11497.16</v>
      </c>
      <c r="K27" s="17">
        <f t="shared" si="0"/>
        <v>0</v>
      </c>
      <c r="L27" s="17">
        <f t="shared" si="1"/>
        <v>0</v>
      </c>
      <c r="M27" s="17">
        <f t="shared" si="2"/>
        <v>100</v>
      </c>
      <c r="N27" s="17">
        <f t="shared" si="3"/>
        <v>0</v>
      </c>
      <c r="O27" s="17">
        <f t="shared" si="4"/>
        <v>0</v>
      </c>
      <c r="P27" s="14">
        <f t="shared" si="5"/>
        <v>100</v>
      </c>
    </row>
    <row r="28" spans="1:16" ht="63.75" hidden="1">
      <c r="A28" s="15" t="s">
        <v>53</v>
      </c>
      <c r="B28" s="16" t="s">
        <v>54</v>
      </c>
      <c r="C28" s="17">
        <v>400000</v>
      </c>
      <c r="D28" s="17">
        <v>147740.67</v>
      </c>
      <c r="E28" s="17">
        <v>147740.67</v>
      </c>
      <c r="F28" s="17">
        <v>147740.67</v>
      </c>
      <c r="G28" s="17">
        <v>0</v>
      </c>
      <c r="H28" s="17">
        <v>147740.67</v>
      </c>
      <c r="I28" s="17">
        <v>0</v>
      </c>
      <c r="J28" s="17">
        <v>47439.28</v>
      </c>
      <c r="K28" s="17">
        <f t="shared" si="0"/>
        <v>0</v>
      </c>
      <c r="L28" s="17">
        <f t="shared" si="1"/>
        <v>0</v>
      </c>
      <c r="M28" s="17">
        <f t="shared" si="2"/>
        <v>100</v>
      </c>
      <c r="N28" s="17">
        <f t="shared" si="3"/>
        <v>0</v>
      </c>
      <c r="O28" s="17">
        <f t="shared" si="4"/>
        <v>0</v>
      </c>
      <c r="P28" s="14">
        <f t="shared" si="5"/>
        <v>100</v>
      </c>
    </row>
    <row r="29" spans="1:16" ht="76.5" hidden="1">
      <c r="A29" s="15" t="s">
        <v>55</v>
      </c>
      <c r="B29" s="16" t="s">
        <v>56</v>
      </c>
      <c r="C29" s="17">
        <v>1800000</v>
      </c>
      <c r="D29" s="17">
        <v>937757.32</v>
      </c>
      <c r="E29" s="17">
        <v>937757.32</v>
      </c>
      <c r="F29" s="17">
        <v>937757.32</v>
      </c>
      <c r="G29" s="17">
        <v>0</v>
      </c>
      <c r="H29" s="17">
        <v>937757.32</v>
      </c>
      <c r="I29" s="17">
        <v>0</v>
      </c>
      <c r="J29" s="17">
        <v>1598405.98</v>
      </c>
      <c r="K29" s="17">
        <f t="shared" si="0"/>
        <v>0</v>
      </c>
      <c r="L29" s="17">
        <f t="shared" si="1"/>
        <v>0</v>
      </c>
      <c r="M29" s="17">
        <f t="shared" si="2"/>
        <v>100</v>
      </c>
      <c r="N29" s="17">
        <f t="shared" si="3"/>
        <v>0</v>
      </c>
      <c r="O29" s="17">
        <f t="shared" si="4"/>
        <v>0</v>
      </c>
      <c r="P29" s="14">
        <f t="shared" si="5"/>
        <v>100</v>
      </c>
    </row>
    <row r="30" spans="1:16" ht="25.5" hidden="1">
      <c r="A30" s="15" t="s">
        <v>57</v>
      </c>
      <c r="B30" s="16" t="s">
        <v>58</v>
      </c>
      <c r="C30" s="17">
        <v>200000</v>
      </c>
      <c r="D30" s="17">
        <v>109606.35</v>
      </c>
      <c r="E30" s="17">
        <v>109606.35</v>
      </c>
      <c r="F30" s="17">
        <v>109606.35</v>
      </c>
      <c r="G30" s="17">
        <v>0</v>
      </c>
      <c r="H30" s="17">
        <v>109606.35</v>
      </c>
      <c r="I30" s="17">
        <v>0</v>
      </c>
      <c r="J30" s="17">
        <v>20160.87</v>
      </c>
      <c r="K30" s="17">
        <f t="shared" si="0"/>
        <v>0</v>
      </c>
      <c r="L30" s="17">
        <f t="shared" si="1"/>
        <v>0</v>
      </c>
      <c r="M30" s="17">
        <f t="shared" si="2"/>
        <v>100</v>
      </c>
      <c r="N30" s="17">
        <f t="shared" si="3"/>
        <v>0</v>
      </c>
      <c r="O30" s="17">
        <f t="shared" si="4"/>
        <v>0</v>
      </c>
      <c r="P30" s="14">
        <f t="shared" si="5"/>
        <v>100</v>
      </c>
    </row>
    <row r="31" spans="1:16" ht="25.5" hidden="1">
      <c r="A31" s="15" t="s">
        <v>59</v>
      </c>
      <c r="B31" s="16" t="s">
        <v>60</v>
      </c>
      <c r="C31" s="17">
        <v>29222500</v>
      </c>
      <c r="D31" s="17">
        <v>58968617.34</v>
      </c>
      <c r="E31" s="17">
        <v>58968617.34</v>
      </c>
      <c r="F31" s="17">
        <v>58958196.74</v>
      </c>
      <c r="G31" s="17">
        <v>0</v>
      </c>
      <c r="H31" s="17">
        <v>58958196.74</v>
      </c>
      <c r="I31" s="17">
        <v>0</v>
      </c>
      <c r="J31" s="17">
        <v>31272749.720000003</v>
      </c>
      <c r="K31" s="17">
        <f t="shared" si="0"/>
        <v>10420.60000000149</v>
      </c>
      <c r="L31" s="17">
        <f t="shared" si="1"/>
        <v>10420.60000000149</v>
      </c>
      <c r="M31" s="17">
        <f t="shared" si="2"/>
        <v>99.98232856649848</v>
      </c>
      <c r="N31" s="17">
        <f t="shared" si="3"/>
        <v>10420.60000000149</v>
      </c>
      <c r="O31" s="17">
        <f t="shared" si="4"/>
        <v>10420.60000000149</v>
      </c>
      <c r="P31" s="14">
        <f t="shared" si="5"/>
        <v>99.98232856649848</v>
      </c>
    </row>
    <row r="32" spans="1:16" ht="37.5" customHeight="1">
      <c r="A32" s="18">
        <v>3020</v>
      </c>
      <c r="B32" s="19" t="s">
        <v>186</v>
      </c>
      <c r="C32" s="14">
        <f>C33+C34+C35+C36+C37+C38</f>
        <v>3212100</v>
      </c>
      <c r="D32" s="14">
        <f aca="true" t="shared" si="7" ref="D32:O32">D33+D34+D35+D36+D37+D38</f>
        <v>6009670</v>
      </c>
      <c r="E32" s="14">
        <f t="shared" si="7"/>
        <v>6009670</v>
      </c>
      <c r="F32" s="14">
        <f t="shared" si="7"/>
        <v>6009670</v>
      </c>
      <c r="G32" s="14">
        <f t="shared" si="7"/>
        <v>0</v>
      </c>
      <c r="H32" s="14">
        <f t="shared" si="7"/>
        <v>6009670</v>
      </c>
      <c r="I32" s="14">
        <f t="shared" si="7"/>
        <v>0</v>
      </c>
      <c r="J32" s="14">
        <f t="shared" si="7"/>
        <v>449686.85000000003</v>
      </c>
      <c r="K32" s="14">
        <f t="shared" si="7"/>
        <v>0</v>
      </c>
      <c r="L32" s="14">
        <f t="shared" si="7"/>
        <v>0</v>
      </c>
      <c r="M32" s="14">
        <f t="shared" si="7"/>
        <v>600</v>
      </c>
      <c r="N32" s="14">
        <f t="shared" si="7"/>
        <v>0</v>
      </c>
      <c r="O32" s="14">
        <f t="shared" si="7"/>
        <v>0</v>
      </c>
      <c r="P32" s="14">
        <f t="shared" si="5"/>
        <v>100</v>
      </c>
    </row>
    <row r="33" spans="1:16" ht="63.75" hidden="1">
      <c r="A33" s="15" t="s">
        <v>61</v>
      </c>
      <c r="B33" s="16" t="s">
        <v>62</v>
      </c>
      <c r="C33" s="17">
        <v>735000</v>
      </c>
      <c r="D33" s="17">
        <v>482892.27</v>
      </c>
      <c r="E33" s="17">
        <v>482892.27</v>
      </c>
      <c r="F33" s="17">
        <v>482892.27</v>
      </c>
      <c r="G33" s="17">
        <v>0</v>
      </c>
      <c r="H33" s="17">
        <v>482892.27</v>
      </c>
      <c r="I33" s="17">
        <v>0</v>
      </c>
      <c r="J33" s="17">
        <v>7450.4</v>
      </c>
      <c r="K33" s="17">
        <f t="shared" si="0"/>
        <v>0</v>
      </c>
      <c r="L33" s="17">
        <f t="shared" si="1"/>
        <v>0</v>
      </c>
      <c r="M33" s="17">
        <f t="shared" si="2"/>
        <v>100</v>
      </c>
      <c r="N33" s="17">
        <f t="shared" si="3"/>
        <v>0</v>
      </c>
      <c r="O33" s="17">
        <f t="shared" si="4"/>
        <v>0</v>
      </c>
      <c r="P33" s="14">
        <f t="shared" si="5"/>
        <v>100</v>
      </c>
    </row>
    <row r="34" spans="1:16" ht="63.75" hidden="1">
      <c r="A34" s="15" t="s">
        <v>63</v>
      </c>
      <c r="B34" s="16" t="s">
        <v>64</v>
      </c>
      <c r="C34" s="17">
        <v>4000</v>
      </c>
      <c r="D34" s="17">
        <v>4324</v>
      </c>
      <c r="E34" s="17">
        <v>4324</v>
      </c>
      <c r="F34" s="17">
        <v>4324</v>
      </c>
      <c r="G34" s="17">
        <v>0</v>
      </c>
      <c r="H34" s="17">
        <v>4324</v>
      </c>
      <c r="I34" s="17">
        <v>0</v>
      </c>
      <c r="J34" s="17">
        <v>0</v>
      </c>
      <c r="K34" s="17">
        <f t="shared" si="0"/>
        <v>0</v>
      </c>
      <c r="L34" s="17">
        <f t="shared" si="1"/>
        <v>0</v>
      </c>
      <c r="M34" s="17">
        <f t="shared" si="2"/>
        <v>100</v>
      </c>
      <c r="N34" s="17">
        <f t="shared" si="3"/>
        <v>0</v>
      </c>
      <c r="O34" s="17">
        <f t="shared" si="4"/>
        <v>0</v>
      </c>
      <c r="P34" s="14">
        <f t="shared" si="5"/>
        <v>100</v>
      </c>
    </row>
    <row r="35" spans="1:16" ht="63.75" hidden="1">
      <c r="A35" s="15" t="s">
        <v>65</v>
      </c>
      <c r="B35" s="16" t="s">
        <v>66</v>
      </c>
      <c r="C35" s="17">
        <v>51000</v>
      </c>
      <c r="D35" s="17">
        <v>47564</v>
      </c>
      <c r="E35" s="17">
        <v>47564</v>
      </c>
      <c r="F35" s="17">
        <v>47564</v>
      </c>
      <c r="G35" s="17">
        <v>0</v>
      </c>
      <c r="H35" s="17">
        <v>47564</v>
      </c>
      <c r="I35" s="17">
        <v>0</v>
      </c>
      <c r="J35" s="17">
        <v>0</v>
      </c>
      <c r="K35" s="17">
        <f t="shared" si="0"/>
        <v>0</v>
      </c>
      <c r="L35" s="17">
        <f t="shared" si="1"/>
        <v>0</v>
      </c>
      <c r="M35" s="17">
        <f t="shared" si="2"/>
        <v>100</v>
      </c>
      <c r="N35" s="17">
        <f t="shared" si="3"/>
        <v>0</v>
      </c>
      <c r="O35" s="17">
        <f t="shared" si="4"/>
        <v>0</v>
      </c>
      <c r="P35" s="14">
        <f t="shared" si="5"/>
        <v>100</v>
      </c>
    </row>
    <row r="36" spans="1:16" ht="76.5" hidden="1">
      <c r="A36" s="15" t="s">
        <v>67</v>
      </c>
      <c r="B36" s="16" t="s">
        <v>56</v>
      </c>
      <c r="C36" s="17">
        <v>235000</v>
      </c>
      <c r="D36" s="17">
        <v>220991.12</v>
      </c>
      <c r="E36" s="17">
        <v>220991.12</v>
      </c>
      <c r="F36" s="17">
        <v>220991.12</v>
      </c>
      <c r="G36" s="17">
        <v>0</v>
      </c>
      <c r="H36" s="17">
        <v>220991.12</v>
      </c>
      <c r="I36" s="17">
        <v>0</v>
      </c>
      <c r="J36" s="17">
        <v>0</v>
      </c>
      <c r="K36" s="17">
        <f t="shared" si="0"/>
        <v>0</v>
      </c>
      <c r="L36" s="17">
        <f t="shared" si="1"/>
        <v>0</v>
      </c>
      <c r="M36" s="17">
        <f t="shared" si="2"/>
        <v>100</v>
      </c>
      <c r="N36" s="17">
        <f t="shared" si="3"/>
        <v>0</v>
      </c>
      <c r="O36" s="17">
        <f t="shared" si="4"/>
        <v>0</v>
      </c>
      <c r="P36" s="14">
        <f t="shared" si="5"/>
        <v>100</v>
      </c>
    </row>
    <row r="37" spans="1:16" ht="25.5" hidden="1">
      <c r="A37" s="15" t="s">
        <v>68</v>
      </c>
      <c r="B37" s="16" t="s">
        <v>69</v>
      </c>
      <c r="C37" s="17">
        <v>71000</v>
      </c>
      <c r="D37" s="17">
        <v>57725.4</v>
      </c>
      <c r="E37" s="17">
        <v>57725.4</v>
      </c>
      <c r="F37" s="17">
        <v>57725.4</v>
      </c>
      <c r="G37" s="17">
        <v>0</v>
      </c>
      <c r="H37" s="17">
        <v>57725.4</v>
      </c>
      <c r="I37" s="17">
        <v>0</v>
      </c>
      <c r="J37" s="17">
        <v>1112</v>
      </c>
      <c r="K37" s="17">
        <f t="shared" si="0"/>
        <v>0</v>
      </c>
      <c r="L37" s="17">
        <f t="shared" si="1"/>
        <v>0</v>
      </c>
      <c r="M37" s="17">
        <f t="shared" si="2"/>
        <v>100</v>
      </c>
      <c r="N37" s="17">
        <f t="shared" si="3"/>
        <v>0</v>
      </c>
      <c r="O37" s="17">
        <f t="shared" si="4"/>
        <v>0</v>
      </c>
      <c r="P37" s="14">
        <f t="shared" si="5"/>
        <v>100</v>
      </c>
    </row>
    <row r="38" spans="1:16" ht="38.25" hidden="1">
      <c r="A38" s="15" t="s">
        <v>70</v>
      </c>
      <c r="B38" s="16" t="s">
        <v>71</v>
      </c>
      <c r="C38" s="17">
        <v>2116100</v>
      </c>
      <c r="D38" s="17">
        <v>5196173.21</v>
      </c>
      <c r="E38" s="17">
        <v>5196173.21</v>
      </c>
      <c r="F38" s="17">
        <v>5196173.21</v>
      </c>
      <c r="G38" s="17">
        <v>0</v>
      </c>
      <c r="H38" s="17">
        <v>5196173.21</v>
      </c>
      <c r="I38" s="17">
        <v>0</v>
      </c>
      <c r="J38" s="17">
        <v>441124.45</v>
      </c>
      <c r="K38" s="17">
        <f t="shared" si="0"/>
        <v>0</v>
      </c>
      <c r="L38" s="17">
        <f t="shared" si="1"/>
        <v>0</v>
      </c>
      <c r="M38" s="17">
        <f t="shared" si="2"/>
        <v>100</v>
      </c>
      <c r="N38" s="17">
        <f t="shared" si="3"/>
        <v>0</v>
      </c>
      <c r="O38" s="17">
        <f t="shared" si="4"/>
        <v>0</v>
      </c>
      <c r="P38" s="14">
        <f t="shared" si="5"/>
        <v>100</v>
      </c>
    </row>
    <row r="39" spans="1:16" ht="156.75" customHeight="1">
      <c r="A39" s="18">
        <v>3030</v>
      </c>
      <c r="B39" s="20" t="s">
        <v>192</v>
      </c>
      <c r="C39" s="14">
        <f>C40+C41+C42</f>
        <v>100000</v>
      </c>
      <c r="D39" s="14">
        <f aca="true" t="shared" si="8" ref="D39:O39">D40+D41+D42</f>
        <v>180754.7</v>
      </c>
      <c r="E39" s="14">
        <f t="shared" si="8"/>
        <v>180754.7</v>
      </c>
      <c r="F39" s="14">
        <f t="shared" si="8"/>
        <v>177827.52000000002</v>
      </c>
      <c r="G39" s="14">
        <f t="shared" si="8"/>
        <v>0</v>
      </c>
      <c r="H39" s="14">
        <f t="shared" si="8"/>
        <v>177827.52000000002</v>
      </c>
      <c r="I39" s="14">
        <f t="shared" si="8"/>
        <v>0</v>
      </c>
      <c r="J39" s="14">
        <f t="shared" si="8"/>
        <v>0</v>
      </c>
      <c r="K39" s="14">
        <f t="shared" si="8"/>
        <v>2927.1800000000003</v>
      </c>
      <c r="L39" s="14">
        <f t="shared" si="8"/>
        <v>2927.1800000000003</v>
      </c>
      <c r="M39" s="14">
        <f t="shared" si="8"/>
        <v>293.6905031853779</v>
      </c>
      <c r="N39" s="14">
        <f t="shared" si="8"/>
        <v>2927.1800000000003</v>
      </c>
      <c r="O39" s="14">
        <f t="shared" si="8"/>
        <v>2927.1800000000003</v>
      </c>
      <c r="P39" s="14">
        <f t="shared" si="5"/>
        <v>98.38057876226732</v>
      </c>
    </row>
    <row r="40" spans="1:16" ht="25.5" hidden="1">
      <c r="A40" s="15" t="s">
        <v>72</v>
      </c>
      <c r="B40" s="16" t="s">
        <v>73</v>
      </c>
      <c r="C40" s="17">
        <v>0</v>
      </c>
      <c r="D40" s="17">
        <v>84361.46</v>
      </c>
      <c r="E40" s="17">
        <v>84361.46</v>
      </c>
      <c r="F40" s="17">
        <v>84361.46</v>
      </c>
      <c r="G40" s="17">
        <v>0</v>
      </c>
      <c r="H40" s="17">
        <v>84361.46</v>
      </c>
      <c r="I40" s="17">
        <v>0</v>
      </c>
      <c r="J40" s="17">
        <v>0</v>
      </c>
      <c r="K40" s="17">
        <f t="shared" si="0"/>
        <v>0</v>
      </c>
      <c r="L40" s="17">
        <f t="shared" si="1"/>
        <v>0</v>
      </c>
      <c r="M40" s="17">
        <f t="shared" si="2"/>
        <v>100</v>
      </c>
      <c r="N40" s="17">
        <f t="shared" si="3"/>
        <v>0</v>
      </c>
      <c r="O40" s="17">
        <f t="shared" si="4"/>
        <v>0</v>
      </c>
      <c r="P40" s="14">
        <f t="shared" si="5"/>
        <v>100</v>
      </c>
    </row>
    <row r="41" spans="1:16" ht="38.25" hidden="1">
      <c r="A41" s="15" t="s">
        <v>74</v>
      </c>
      <c r="B41" s="16" t="s">
        <v>75</v>
      </c>
      <c r="C41" s="17">
        <v>50000</v>
      </c>
      <c r="D41" s="17">
        <v>46393.24</v>
      </c>
      <c r="E41" s="17">
        <v>46393.24</v>
      </c>
      <c r="F41" s="17">
        <v>43466.06</v>
      </c>
      <c r="G41" s="17">
        <v>0</v>
      </c>
      <c r="H41" s="17">
        <v>43466.06</v>
      </c>
      <c r="I41" s="17">
        <v>0</v>
      </c>
      <c r="J41" s="17">
        <v>0</v>
      </c>
      <c r="K41" s="17">
        <f t="shared" si="0"/>
        <v>2927.1800000000003</v>
      </c>
      <c r="L41" s="17">
        <f t="shared" si="1"/>
        <v>2927.1800000000003</v>
      </c>
      <c r="M41" s="17">
        <f t="shared" si="2"/>
        <v>93.69050318537788</v>
      </c>
      <c r="N41" s="17">
        <f t="shared" si="3"/>
        <v>2927.1800000000003</v>
      </c>
      <c r="O41" s="17">
        <f t="shared" si="4"/>
        <v>2927.1800000000003</v>
      </c>
      <c r="P41" s="14">
        <f t="shared" si="5"/>
        <v>93.69050318537788</v>
      </c>
    </row>
    <row r="42" spans="1:16" ht="25.5" hidden="1">
      <c r="A42" s="15" t="s">
        <v>76</v>
      </c>
      <c r="B42" s="16" t="s">
        <v>77</v>
      </c>
      <c r="C42" s="17">
        <v>50000</v>
      </c>
      <c r="D42" s="17">
        <v>50000</v>
      </c>
      <c r="E42" s="17">
        <v>50000</v>
      </c>
      <c r="F42" s="17">
        <v>50000</v>
      </c>
      <c r="G42" s="17">
        <v>0</v>
      </c>
      <c r="H42" s="17">
        <v>50000</v>
      </c>
      <c r="I42" s="17">
        <v>0</v>
      </c>
      <c r="J42" s="17">
        <v>0</v>
      </c>
      <c r="K42" s="17">
        <f t="shared" si="0"/>
        <v>0</v>
      </c>
      <c r="L42" s="17">
        <f t="shared" si="1"/>
        <v>0</v>
      </c>
      <c r="M42" s="17">
        <f t="shared" si="2"/>
        <v>100</v>
      </c>
      <c r="N42" s="17">
        <f t="shared" si="3"/>
        <v>0</v>
      </c>
      <c r="O42" s="17">
        <f t="shared" si="4"/>
        <v>0</v>
      </c>
      <c r="P42" s="14">
        <f t="shared" si="5"/>
        <v>100</v>
      </c>
    </row>
    <row r="43" spans="1:16" ht="50.25" customHeight="1">
      <c r="A43" s="18">
        <v>3040</v>
      </c>
      <c r="B43" s="19" t="s">
        <v>187</v>
      </c>
      <c r="C43" s="14">
        <f>C44+C45+C46+C47+C48+C49+C50+C51</f>
        <v>30954000</v>
      </c>
      <c r="D43" s="14">
        <f aca="true" t="shared" si="9" ref="D43:O43">D44+D45+D46+D47+D48+D49+D50+D51</f>
        <v>30233700</v>
      </c>
      <c r="E43" s="14">
        <f t="shared" si="9"/>
        <v>30233700</v>
      </c>
      <c r="F43" s="14">
        <f t="shared" si="9"/>
        <v>29495392.07</v>
      </c>
      <c r="G43" s="14">
        <f t="shared" si="9"/>
        <v>0</v>
      </c>
      <c r="H43" s="14">
        <f t="shared" si="9"/>
        <v>29495392.07</v>
      </c>
      <c r="I43" s="14">
        <f t="shared" si="9"/>
        <v>0</v>
      </c>
      <c r="J43" s="14">
        <f t="shared" si="9"/>
        <v>0</v>
      </c>
      <c r="K43" s="14">
        <f t="shared" si="9"/>
        <v>738307.9299999983</v>
      </c>
      <c r="L43" s="14">
        <f t="shared" si="9"/>
        <v>738307.9299999983</v>
      </c>
      <c r="M43" s="14">
        <f t="shared" si="9"/>
        <v>742.4322890330786</v>
      </c>
      <c r="N43" s="14">
        <f t="shared" si="9"/>
        <v>738307.9299999983</v>
      </c>
      <c r="O43" s="14">
        <f t="shared" si="9"/>
        <v>738307.9299999983</v>
      </c>
      <c r="P43" s="14">
        <f t="shared" si="5"/>
        <v>97.55799677181423</v>
      </c>
    </row>
    <row r="44" spans="1:16" ht="12.75" hidden="1">
      <c r="A44" s="15" t="s">
        <v>78</v>
      </c>
      <c r="B44" s="16" t="s">
        <v>79</v>
      </c>
      <c r="C44" s="17">
        <v>200000</v>
      </c>
      <c r="D44" s="17">
        <v>200000</v>
      </c>
      <c r="E44" s="17">
        <v>200000</v>
      </c>
      <c r="F44" s="17">
        <v>164051.82</v>
      </c>
      <c r="G44" s="17">
        <v>0</v>
      </c>
      <c r="H44" s="17">
        <v>164051.82</v>
      </c>
      <c r="I44" s="17">
        <v>0</v>
      </c>
      <c r="J44" s="17">
        <v>0</v>
      </c>
      <c r="K44" s="17">
        <f t="shared" si="0"/>
        <v>35948.17999999999</v>
      </c>
      <c r="L44" s="17">
        <f t="shared" si="1"/>
        <v>35948.17999999999</v>
      </c>
      <c r="M44" s="17">
        <f t="shared" si="2"/>
        <v>82.02591</v>
      </c>
      <c r="N44" s="17">
        <f t="shared" si="3"/>
        <v>35948.17999999999</v>
      </c>
      <c r="O44" s="17">
        <f t="shared" si="4"/>
        <v>35948.17999999999</v>
      </c>
      <c r="P44" s="14">
        <f t="shared" si="5"/>
        <v>82.02591</v>
      </c>
    </row>
    <row r="45" spans="1:16" ht="25.5" hidden="1">
      <c r="A45" s="15" t="s">
        <v>80</v>
      </c>
      <c r="B45" s="16" t="s">
        <v>81</v>
      </c>
      <c r="C45" s="17">
        <v>140000</v>
      </c>
      <c r="D45" s="17">
        <v>16943.24</v>
      </c>
      <c r="E45" s="17">
        <v>16943.24</v>
      </c>
      <c r="F45" s="17">
        <v>16943.24</v>
      </c>
      <c r="G45" s="17">
        <v>0</v>
      </c>
      <c r="H45" s="17">
        <v>16943.24</v>
      </c>
      <c r="I45" s="17">
        <v>0</v>
      </c>
      <c r="J45" s="17">
        <v>0</v>
      </c>
      <c r="K45" s="17">
        <f aca="true" t="shared" si="10" ref="K45:K79">E45-F45</f>
        <v>0</v>
      </c>
      <c r="L45" s="17">
        <f aca="true" t="shared" si="11" ref="L45:L79">D45-F45</f>
        <v>0</v>
      </c>
      <c r="M45" s="17">
        <f aca="true" t="shared" si="12" ref="M45:M79">IF(E45=0,0,(F45/E45)*100)</f>
        <v>100</v>
      </c>
      <c r="N45" s="17">
        <f aca="true" t="shared" si="13" ref="N45:N79">D45-H45</f>
        <v>0</v>
      </c>
      <c r="O45" s="17">
        <f aca="true" t="shared" si="14" ref="O45:O79">E45-H45</f>
        <v>0</v>
      </c>
      <c r="P45" s="14">
        <f t="shared" si="5"/>
        <v>100</v>
      </c>
    </row>
    <row r="46" spans="1:16" ht="12.75" hidden="1">
      <c r="A46" s="15" t="s">
        <v>82</v>
      </c>
      <c r="B46" s="16" t="s">
        <v>83</v>
      </c>
      <c r="C46" s="17">
        <v>13334000</v>
      </c>
      <c r="D46" s="17">
        <v>11336556.76</v>
      </c>
      <c r="E46" s="17">
        <v>11336556.76</v>
      </c>
      <c r="F46" s="17">
        <v>11058258.260000002</v>
      </c>
      <c r="G46" s="17">
        <v>0</v>
      </c>
      <c r="H46" s="17">
        <v>11058258.260000002</v>
      </c>
      <c r="I46" s="17">
        <v>0</v>
      </c>
      <c r="J46" s="17">
        <v>0</v>
      </c>
      <c r="K46" s="17">
        <f t="shared" si="10"/>
        <v>278298.49999999814</v>
      </c>
      <c r="L46" s="17">
        <f t="shared" si="11"/>
        <v>278298.49999999814</v>
      </c>
      <c r="M46" s="17">
        <f t="shared" si="12"/>
        <v>97.5451232160549</v>
      </c>
      <c r="N46" s="17">
        <f t="shared" si="13"/>
        <v>278298.49999999814</v>
      </c>
      <c r="O46" s="17">
        <f t="shared" si="14"/>
        <v>278298.49999999814</v>
      </c>
      <c r="P46" s="14">
        <f t="shared" si="5"/>
        <v>97.5451232160549</v>
      </c>
    </row>
    <row r="47" spans="1:16" ht="25.5" hidden="1">
      <c r="A47" s="15" t="s">
        <v>84</v>
      </c>
      <c r="B47" s="16" t="s">
        <v>85</v>
      </c>
      <c r="C47" s="17">
        <v>1000000</v>
      </c>
      <c r="D47" s="17">
        <v>1120000</v>
      </c>
      <c r="E47" s="17">
        <v>1120000</v>
      </c>
      <c r="F47" s="17">
        <v>1093861.94</v>
      </c>
      <c r="G47" s="17">
        <v>0</v>
      </c>
      <c r="H47" s="17">
        <v>1093861.94</v>
      </c>
      <c r="I47" s="17">
        <v>0</v>
      </c>
      <c r="J47" s="17">
        <v>0</v>
      </c>
      <c r="K47" s="17">
        <f t="shared" si="10"/>
        <v>26138.060000000056</v>
      </c>
      <c r="L47" s="17">
        <f t="shared" si="11"/>
        <v>26138.060000000056</v>
      </c>
      <c r="M47" s="17">
        <f t="shared" si="12"/>
        <v>97.66624464285714</v>
      </c>
      <c r="N47" s="17">
        <f t="shared" si="13"/>
        <v>26138.060000000056</v>
      </c>
      <c r="O47" s="17">
        <f t="shared" si="14"/>
        <v>26138.060000000056</v>
      </c>
      <c r="P47" s="14">
        <f t="shared" si="5"/>
        <v>97.66624464285714</v>
      </c>
    </row>
    <row r="48" spans="1:16" ht="12.75" hidden="1">
      <c r="A48" s="15" t="s">
        <v>86</v>
      </c>
      <c r="B48" s="16" t="s">
        <v>87</v>
      </c>
      <c r="C48" s="17">
        <v>3000000</v>
      </c>
      <c r="D48" s="17">
        <v>3900200</v>
      </c>
      <c r="E48" s="17">
        <v>3900200</v>
      </c>
      <c r="F48" s="17">
        <v>3844843.18</v>
      </c>
      <c r="G48" s="17">
        <v>0</v>
      </c>
      <c r="H48" s="17">
        <v>3844843.18</v>
      </c>
      <c r="I48" s="17">
        <v>0</v>
      </c>
      <c r="J48" s="17">
        <v>0</v>
      </c>
      <c r="K48" s="17">
        <f t="shared" si="10"/>
        <v>55356.81999999983</v>
      </c>
      <c r="L48" s="17">
        <f t="shared" si="11"/>
        <v>55356.81999999983</v>
      </c>
      <c r="M48" s="17">
        <f t="shared" si="12"/>
        <v>98.5806671452746</v>
      </c>
      <c r="N48" s="17">
        <f t="shared" si="13"/>
        <v>55356.81999999983</v>
      </c>
      <c r="O48" s="17">
        <f t="shared" si="14"/>
        <v>55356.81999999983</v>
      </c>
      <c r="P48" s="14">
        <f t="shared" si="5"/>
        <v>98.5806671452746</v>
      </c>
    </row>
    <row r="49" spans="1:16" ht="12.75" hidden="1">
      <c r="A49" s="15" t="s">
        <v>88</v>
      </c>
      <c r="B49" s="16" t="s">
        <v>89</v>
      </c>
      <c r="C49" s="17">
        <v>80000</v>
      </c>
      <c r="D49" s="17">
        <v>80000</v>
      </c>
      <c r="E49" s="17">
        <v>80000</v>
      </c>
      <c r="F49" s="17">
        <v>57024.12</v>
      </c>
      <c r="G49" s="17">
        <v>0</v>
      </c>
      <c r="H49" s="17">
        <v>57024.12</v>
      </c>
      <c r="I49" s="17">
        <v>0</v>
      </c>
      <c r="J49" s="17">
        <v>0</v>
      </c>
      <c r="K49" s="17">
        <f t="shared" si="10"/>
        <v>22975.879999999997</v>
      </c>
      <c r="L49" s="17">
        <f t="shared" si="11"/>
        <v>22975.879999999997</v>
      </c>
      <c r="M49" s="17">
        <f t="shared" si="12"/>
        <v>71.28015</v>
      </c>
      <c r="N49" s="17">
        <f t="shared" si="13"/>
        <v>22975.879999999997</v>
      </c>
      <c r="O49" s="17">
        <f t="shared" si="14"/>
        <v>22975.879999999997</v>
      </c>
      <c r="P49" s="14">
        <f t="shared" si="5"/>
        <v>71.28015</v>
      </c>
    </row>
    <row r="50" spans="1:16" ht="25.5" hidden="1">
      <c r="A50" s="15" t="s">
        <v>90</v>
      </c>
      <c r="B50" s="16" t="s">
        <v>91</v>
      </c>
      <c r="C50" s="17">
        <v>6700000</v>
      </c>
      <c r="D50" s="17">
        <v>6960000</v>
      </c>
      <c r="E50" s="17">
        <v>6960000</v>
      </c>
      <c r="F50" s="17">
        <v>6740675.359999999</v>
      </c>
      <c r="G50" s="17">
        <v>0</v>
      </c>
      <c r="H50" s="17">
        <v>6740675.359999999</v>
      </c>
      <c r="I50" s="17">
        <v>0</v>
      </c>
      <c r="J50" s="17">
        <v>0</v>
      </c>
      <c r="K50" s="17">
        <f t="shared" si="10"/>
        <v>219324.6400000006</v>
      </c>
      <c r="L50" s="17">
        <f t="shared" si="11"/>
        <v>219324.6400000006</v>
      </c>
      <c r="M50" s="17">
        <f t="shared" si="12"/>
        <v>96.84878390804596</v>
      </c>
      <c r="N50" s="17">
        <f t="shared" si="13"/>
        <v>219324.6400000006</v>
      </c>
      <c r="O50" s="17">
        <f t="shared" si="14"/>
        <v>219324.6400000006</v>
      </c>
      <c r="P50" s="14">
        <f t="shared" si="5"/>
        <v>96.84878390804596</v>
      </c>
    </row>
    <row r="51" spans="1:16" ht="25.5" hidden="1">
      <c r="A51" s="15" t="s">
        <v>92</v>
      </c>
      <c r="B51" s="16" t="s">
        <v>93</v>
      </c>
      <c r="C51" s="17">
        <v>6500000</v>
      </c>
      <c r="D51" s="17">
        <v>6620000</v>
      </c>
      <c r="E51" s="17">
        <v>6620000</v>
      </c>
      <c r="F51" s="17">
        <v>6519734.15</v>
      </c>
      <c r="G51" s="17">
        <v>0</v>
      </c>
      <c r="H51" s="17">
        <v>6519734.15</v>
      </c>
      <c r="I51" s="17">
        <v>0</v>
      </c>
      <c r="J51" s="17">
        <v>0</v>
      </c>
      <c r="K51" s="17">
        <f t="shared" si="10"/>
        <v>100265.84999999963</v>
      </c>
      <c r="L51" s="17">
        <f t="shared" si="11"/>
        <v>100265.84999999963</v>
      </c>
      <c r="M51" s="17">
        <f t="shared" si="12"/>
        <v>98.48541012084593</v>
      </c>
      <c r="N51" s="17">
        <f t="shared" si="13"/>
        <v>100265.84999999963</v>
      </c>
      <c r="O51" s="17">
        <f t="shared" si="14"/>
        <v>100265.84999999963</v>
      </c>
      <c r="P51" s="14">
        <f t="shared" si="5"/>
        <v>98.48541012084593</v>
      </c>
    </row>
    <row r="52" spans="1:16" ht="38.25">
      <c r="A52" s="12" t="s">
        <v>94</v>
      </c>
      <c r="B52" s="13" t="s">
        <v>95</v>
      </c>
      <c r="C52" s="14">
        <v>32400</v>
      </c>
      <c r="D52" s="14">
        <v>32400</v>
      </c>
      <c r="E52" s="14">
        <v>32400</v>
      </c>
      <c r="F52" s="14">
        <v>32394.7</v>
      </c>
      <c r="G52" s="14">
        <v>0</v>
      </c>
      <c r="H52" s="14">
        <v>32394.7</v>
      </c>
      <c r="I52" s="14">
        <v>0</v>
      </c>
      <c r="J52" s="14">
        <v>0</v>
      </c>
      <c r="K52" s="14">
        <f t="shared" si="10"/>
        <v>5.299999999999272</v>
      </c>
      <c r="L52" s="14">
        <f t="shared" si="11"/>
        <v>5.299999999999272</v>
      </c>
      <c r="M52" s="14">
        <f t="shared" si="12"/>
        <v>99.98364197530864</v>
      </c>
      <c r="N52" s="14">
        <f t="shared" si="13"/>
        <v>5.299999999999272</v>
      </c>
      <c r="O52" s="14">
        <f t="shared" si="14"/>
        <v>5.299999999999272</v>
      </c>
      <c r="P52" s="14">
        <f t="shared" si="5"/>
        <v>99.98364197530864</v>
      </c>
    </row>
    <row r="53" spans="1:16" ht="25.5">
      <c r="A53" s="12" t="s">
        <v>96</v>
      </c>
      <c r="B53" s="13" t="s">
        <v>97</v>
      </c>
      <c r="C53" s="14">
        <v>1300000</v>
      </c>
      <c r="D53" s="14">
        <v>1120300</v>
      </c>
      <c r="E53" s="14">
        <v>1120300</v>
      </c>
      <c r="F53" s="14">
        <v>1059673.84</v>
      </c>
      <c r="G53" s="14">
        <v>0</v>
      </c>
      <c r="H53" s="14">
        <v>1059673.84</v>
      </c>
      <c r="I53" s="14">
        <v>0</v>
      </c>
      <c r="J53" s="14">
        <v>0</v>
      </c>
      <c r="K53" s="14">
        <f t="shared" si="10"/>
        <v>60626.159999999916</v>
      </c>
      <c r="L53" s="14">
        <f t="shared" si="11"/>
        <v>60626.159999999916</v>
      </c>
      <c r="M53" s="14">
        <f t="shared" si="12"/>
        <v>94.58839953583862</v>
      </c>
      <c r="N53" s="14">
        <f t="shared" si="13"/>
        <v>60626.159999999916</v>
      </c>
      <c r="O53" s="14">
        <f t="shared" si="14"/>
        <v>60626.159999999916</v>
      </c>
      <c r="P53" s="14">
        <f t="shared" si="5"/>
        <v>94.58839953583862</v>
      </c>
    </row>
    <row r="54" spans="1:16" ht="25.5">
      <c r="A54" s="12" t="s">
        <v>98</v>
      </c>
      <c r="B54" s="13" t="s">
        <v>99</v>
      </c>
      <c r="C54" s="14">
        <v>12000</v>
      </c>
      <c r="D54" s="14">
        <v>15000</v>
      </c>
      <c r="E54" s="14">
        <v>15000</v>
      </c>
      <c r="F54" s="14">
        <v>7968.51</v>
      </c>
      <c r="G54" s="14">
        <v>0</v>
      </c>
      <c r="H54" s="14">
        <v>7968.51</v>
      </c>
      <c r="I54" s="14">
        <v>0</v>
      </c>
      <c r="J54" s="14">
        <v>5914.23</v>
      </c>
      <c r="K54" s="14">
        <f t="shared" si="10"/>
        <v>7031.49</v>
      </c>
      <c r="L54" s="14">
        <f t="shared" si="11"/>
        <v>7031.49</v>
      </c>
      <c r="M54" s="14">
        <f t="shared" si="12"/>
        <v>53.1234</v>
      </c>
      <c r="N54" s="14">
        <f t="shared" si="13"/>
        <v>7031.49</v>
      </c>
      <c r="O54" s="14">
        <f t="shared" si="14"/>
        <v>7031.49</v>
      </c>
      <c r="P54" s="14">
        <f t="shared" si="5"/>
        <v>53.1234</v>
      </c>
    </row>
    <row r="55" spans="1:16" ht="43.5" customHeight="1">
      <c r="A55" s="18">
        <v>3100</v>
      </c>
      <c r="B55" s="13" t="s">
        <v>188</v>
      </c>
      <c r="C55" s="14">
        <f>C56+C57+C58+C59+C60+C61+C62+C63+C65+C66</f>
        <v>4802800</v>
      </c>
      <c r="D55" s="14">
        <f aca="true" t="shared" si="15" ref="D55:O55">D56+D57+D58+D59+D60+D61+D62+D63+D65+D66</f>
        <v>7220340.45</v>
      </c>
      <c r="E55" s="14">
        <f t="shared" si="15"/>
        <v>7220340.45</v>
      </c>
      <c r="F55" s="14">
        <f t="shared" si="15"/>
        <v>7140460.09</v>
      </c>
      <c r="G55" s="14">
        <f t="shared" si="15"/>
        <v>0</v>
      </c>
      <c r="H55" s="14">
        <f t="shared" si="15"/>
        <v>7140460.09</v>
      </c>
      <c r="I55" s="14">
        <f t="shared" si="15"/>
        <v>0</v>
      </c>
      <c r="J55" s="14">
        <f t="shared" si="15"/>
        <v>19799.11</v>
      </c>
      <c r="K55" s="14">
        <f t="shared" si="15"/>
        <v>79880.3600000001</v>
      </c>
      <c r="L55" s="14">
        <f t="shared" si="15"/>
        <v>79880.3600000001</v>
      </c>
      <c r="M55" s="14">
        <f t="shared" si="15"/>
        <v>898.3472650945652</v>
      </c>
      <c r="N55" s="14">
        <f t="shared" si="15"/>
        <v>79880.3600000001</v>
      </c>
      <c r="O55" s="14">
        <f t="shared" si="15"/>
        <v>79880.3600000001</v>
      </c>
      <c r="P55" s="14">
        <f t="shared" si="5"/>
        <v>98.89367599002897</v>
      </c>
    </row>
    <row r="56" spans="1:16" ht="51" hidden="1">
      <c r="A56" s="15" t="s">
        <v>100</v>
      </c>
      <c r="B56" s="16" t="s">
        <v>101</v>
      </c>
      <c r="C56" s="17">
        <v>3963400</v>
      </c>
      <c r="D56" s="17">
        <v>6263466.79</v>
      </c>
      <c r="E56" s="17">
        <v>6263466.79</v>
      </c>
      <c r="F56" s="17">
        <v>6186548</v>
      </c>
      <c r="G56" s="17">
        <v>0</v>
      </c>
      <c r="H56" s="17">
        <v>6186548</v>
      </c>
      <c r="I56" s="17">
        <v>0</v>
      </c>
      <c r="J56" s="17">
        <v>19799.11</v>
      </c>
      <c r="K56" s="17">
        <f t="shared" si="10"/>
        <v>76918.79000000004</v>
      </c>
      <c r="L56" s="17">
        <f t="shared" si="11"/>
        <v>76918.79000000004</v>
      </c>
      <c r="M56" s="17">
        <f t="shared" si="12"/>
        <v>98.7719454324751</v>
      </c>
      <c r="N56" s="17">
        <f t="shared" si="13"/>
        <v>76918.79000000004</v>
      </c>
      <c r="O56" s="17">
        <f t="shared" si="14"/>
        <v>76918.79000000004</v>
      </c>
      <c r="P56" s="14">
        <f t="shared" si="5"/>
        <v>98.7719454324751</v>
      </c>
    </row>
    <row r="57" spans="1:16" ht="25.5" hidden="1">
      <c r="A57" s="15" t="s">
        <v>102</v>
      </c>
      <c r="B57" s="16" t="s">
        <v>103</v>
      </c>
      <c r="C57" s="17">
        <v>30000</v>
      </c>
      <c r="D57" s="17">
        <v>29003.75</v>
      </c>
      <c r="E57" s="17">
        <v>29003.75</v>
      </c>
      <c r="F57" s="17">
        <v>29003.75</v>
      </c>
      <c r="G57" s="17">
        <v>0</v>
      </c>
      <c r="H57" s="17">
        <v>29003.75</v>
      </c>
      <c r="I57" s="17">
        <v>0</v>
      </c>
      <c r="J57" s="17">
        <v>0</v>
      </c>
      <c r="K57" s="17">
        <f t="shared" si="10"/>
        <v>0</v>
      </c>
      <c r="L57" s="17">
        <f t="shared" si="11"/>
        <v>0</v>
      </c>
      <c r="M57" s="17">
        <f t="shared" si="12"/>
        <v>100</v>
      </c>
      <c r="N57" s="17">
        <f t="shared" si="13"/>
        <v>0</v>
      </c>
      <c r="O57" s="17">
        <f t="shared" si="14"/>
        <v>0</v>
      </c>
      <c r="P57" s="14">
        <f t="shared" si="5"/>
        <v>100</v>
      </c>
    </row>
    <row r="58" spans="1:16" ht="12.75" hidden="1">
      <c r="A58" s="15" t="s">
        <v>104</v>
      </c>
      <c r="B58" s="16" t="s">
        <v>105</v>
      </c>
      <c r="C58" s="17">
        <v>386400</v>
      </c>
      <c r="D58" s="17">
        <v>697364.52</v>
      </c>
      <c r="E58" s="17">
        <v>697364.52</v>
      </c>
      <c r="F58" s="17">
        <v>694402.95</v>
      </c>
      <c r="G58" s="17">
        <v>0</v>
      </c>
      <c r="H58" s="17">
        <v>694402.95</v>
      </c>
      <c r="I58" s="17">
        <v>0</v>
      </c>
      <c r="J58" s="17">
        <v>0</v>
      </c>
      <c r="K58" s="17">
        <f t="shared" si="10"/>
        <v>2961.570000000065</v>
      </c>
      <c r="L58" s="17">
        <f t="shared" si="11"/>
        <v>2961.570000000065</v>
      </c>
      <c r="M58" s="17">
        <f t="shared" si="12"/>
        <v>99.57531966209005</v>
      </c>
      <c r="N58" s="17">
        <f t="shared" si="13"/>
        <v>2961.570000000065</v>
      </c>
      <c r="O58" s="17">
        <f t="shared" si="14"/>
        <v>2961.570000000065</v>
      </c>
      <c r="P58" s="14">
        <f t="shared" si="5"/>
        <v>99.57531966209005</v>
      </c>
    </row>
    <row r="59" spans="1:16" ht="25.5" hidden="1">
      <c r="A59" s="15" t="s">
        <v>106</v>
      </c>
      <c r="B59" s="16" t="s">
        <v>107</v>
      </c>
      <c r="C59" s="17">
        <v>10000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f t="shared" si="10"/>
        <v>0</v>
      </c>
      <c r="L59" s="17">
        <f t="shared" si="11"/>
        <v>0</v>
      </c>
      <c r="M59" s="17">
        <f t="shared" si="12"/>
        <v>0</v>
      </c>
      <c r="N59" s="17">
        <f t="shared" si="13"/>
        <v>0</v>
      </c>
      <c r="O59" s="17">
        <f t="shared" si="14"/>
        <v>0</v>
      </c>
      <c r="P59" s="14">
        <f t="shared" si="5"/>
        <v>0</v>
      </c>
    </row>
    <row r="60" spans="1:16" ht="25.5" hidden="1">
      <c r="A60" s="15" t="s">
        <v>108</v>
      </c>
      <c r="B60" s="16" t="s">
        <v>109</v>
      </c>
      <c r="C60" s="17">
        <v>30000</v>
      </c>
      <c r="D60" s="17">
        <v>19868.6</v>
      </c>
      <c r="E60" s="17">
        <v>19868.6</v>
      </c>
      <c r="F60" s="17">
        <v>19868.6</v>
      </c>
      <c r="G60" s="17">
        <v>0</v>
      </c>
      <c r="H60" s="17">
        <v>19868.6</v>
      </c>
      <c r="I60" s="17">
        <v>0</v>
      </c>
      <c r="J60" s="17">
        <v>0</v>
      </c>
      <c r="K60" s="17">
        <f t="shared" si="10"/>
        <v>0</v>
      </c>
      <c r="L60" s="17">
        <f t="shared" si="11"/>
        <v>0</v>
      </c>
      <c r="M60" s="17">
        <f t="shared" si="12"/>
        <v>100</v>
      </c>
      <c r="N60" s="17">
        <f t="shared" si="13"/>
        <v>0</v>
      </c>
      <c r="O60" s="17">
        <f t="shared" si="14"/>
        <v>0</v>
      </c>
      <c r="P60" s="14">
        <f t="shared" si="5"/>
        <v>100</v>
      </c>
    </row>
    <row r="61" spans="1:16" ht="12.75" hidden="1">
      <c r="A61" s="15" t="s">
        <v>110</v>
      </c>
      <c r="B61" s="16" t="s">
        <v>111</v>
      </c>
      <c r="C61" s="17">
        <v>22000</v>
      </c>
      <c r="D61" s="17">
        <v>33997.57</v>
      </c>
      <c r="E61" s="17">
        <v>33997.57</v>
      </c>
      <c r="F61" s="17">
        <v>33997.57</v>
      </c>
      <c r="G61" s="17">
        <v>0</v>
      </c>
      <c r="H61" s="17">
        <v>33997.57</v>
      </c>
      <c r="I61" s="17">
        <v>0</v>
      </c>
      <c r="J61" s="17">
        <v>0</v>
      </c>
      <c r="K61" s="17">
        <f t="shared" si="10"/>
        <v>0</v>
      </c>
      <c r="L61" s="17">
        <f t="shared" si="11"/>
        <v>0</v>
      </c>
      <c r="M61" s="17">
        <f t="shared" si="12"/>
        <v>100</v>
      </c>
      <c r="N61" s="17">
        <f t="shared" si="13"/>
        <v>0</v>
      </c>
      <c r="O61" s="17">
        <f t="shared" si="14"/>
        <v>0</v>
      </c>
      <c r="P61" s="14">
        <f t="shared" si="5"/>
        <v>100</v>
      </c>
    </row>
    <row r="62" spans="1:16" ht="38.25" hidden="1">
      <c r="A62" s="15" t="s">
        <v>112</v>
      </c>
      <c r="B62" s="16" t="s">
        <v>113</v>
      </c>
      <c r="C62" s="17">
        <v>4000</v>
      </c>
      <c r="D62" s="17">
        <v>6970.2</v>
      </c>
      <c r="E62" s="17">
        <v>6970.2</v>
      </c>
      <c r="F62" s="17">
        <v>6970.2</v>
      </c>
      <c r="G62" s="17">
        <v>0</v>
      </c>
      <c r="H62" s="17">
        <v>6970.2</v>
      </c>
      <c r="I62" s="17">
        <v>0</v>
      </c>
      <c r="J62" s="17">
        <v>0</v>
      </c>
      <c r="K62" s="17">
        <f t="shared" si="10"/>
        <v>0</v>
      </c>
      <c r="L62" s="17">
        <f t="shared" si="11"/>
        <v>0</v>
      </c>
      <c r="M62" s="17">
        <f t="shared" si="12"/>
        <v>100</v>
      </c>
      <c r="N62" s="17">
        <f t="shared" si="13"/>
        <v>0</v>
      </c>
      <c r="O62" s="17">
        <f t="shared" si="14"/>
        <v>0</v>
      </c>
      <c r="P62" s="14">
        <f t="shared" si="5"/>
        <v>100</v>
      </c>
    </row>
    <row r="63" spans="1:16" ht="50.25" customHeight="1" hidden="1">
      <c r="A63" s="15" t="s">
        <v>114</v>
      </c>
      <c r="B63" s="16" t="s">
        <v>115</v>
      </c>
      <c r="C63" s="17">
        <v>200000</v>
      </c>
      <c r="D63" s="17">
        <v>68525.1</v>
      </c>
      <c r="E63" s="17">
        <v>68525.1</v>
      </c>
      <c r="F63" s="17">
        <v>68525.1</v>
      </c>
      <c r="G63" s="17">
        <v>0</v>
      </c>
      <c r="H63" s="17">
        <v>68525.1</v>
      </c>
      <c r="I63" s="17">
        <v>0</v>
      </c>
      <c r="J63" s="17">
        <v>0</v>
      </c>
      <c r="K63" s="17">
        <f t="shared" si="10"/>
        <v>0</v>
      </c>
      <c r="L63" s="17">
        <f t="shared" si="11"/>
        <v>0</v>
      </c>
      <c r="M63" s="17">
        <f t="shared" si="12"/>
        <v>100</v>
      </c>
      <c r="N63" s="17">
        <f t="shared" si="13"/>
        <v>0</v>
      </c>
      <c r="O63" s="17">
        <f t="shared" si="14"/>
        <v>0</v>
      </c>
      <c r="P63" s="14">
        <f t="shared" si="5"/>
        <v>100</v>
      </c>
    </row>
    <row r="64" spans="1:16" ht="12.75" hidden="1">
      <c r="A64" s="15">
        <v>3180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4">
        <f t="shared" si="5"/>
        <v>0</v>
      </c>
    </row>
    <row r="65" spans="1:16" ht="51" hidden="1">
      <c r="A65" s="15" t="s">
        <v>116</v>
      </c>
      <c r="B65" s="16" t="s">
        <v>117</v>
      </c>
      <c r="C65" s="17">
        <v>76200</v>
      </c>
      <c r="D65" s="17">
        <v>50209.25</v>
      </c>
      <c r="E65" s="17">
        <v>50209.25</v>
      </c>
      <c r="F65" s="17">
        <v>50209.25</v>
      </c>
      <c r="G65" s="17">
        <v>0</v>
      </c>
      <c r="H65" s="17">
        <v>50209.25</v>
      </c>
      <c r="I65" s="17">
        <v>0</v>
      </c>
      <c r="J65" s="17">
        <v>0</v>
      </c>
      <c r="K65" s="17">
        <f t="shared" si="10"/>
        <v>0</v>
      </c>
      <c r="L65" s="17">
        <f t="shared" si="11"/>
        <v>0</v>
      </c>
      <c r="M65" s="17">
        <f t="shared" si="12"/>
        <v>100</v>
      </c>
      <c r="N65" s="17">
        <f t="shared" si="13"/>
        <v>0</v>
      </c>
      <c r="O65" s="17">
        <f t="shared" si="14"/>
        <v>0</v>
      </c>
      <c r="P65" s="14">
        <f t="shared" si="5"/>
        <v>100</v>
      </c>
    </row>
    <row r="66" spans="1:16" ht="63.75" hidden="1">
      <c r="A66" s="15" t="s">
        <v>118</v>
      </c>
      <c r="B66" s="16" t="s">
        <v>119</v>
      </c>
      <c r="C66" s="17">
        <v>80800</v>
      </c>
      <c r="D66" s="17">
        <v>50934.67</v>
      </c>
      <c r="E66" s="17">
        <v>50934.67</v>
      </c>
      <c r="F66" s="17">
        <v>50934.67</v>
      </c>
      <c r="G66" s="17">
        <v>0</v>
      </c>
      <c r="H66" s="17">
        <v>50934.67</v>
      </c>
      <c r="I66" s="17">
        <v>0</v>
      </c>
      <c r="J66" s="17">
        <v>0</v>
      </c>
      <c r="K66" s="17">
        <f t="shared" si="10"/>
        <v>0</v>
      </c>
      <c r="L66" s="17">
        <f t="shared" si="11"/>
        <v>0</v>
      </c>
      <c r="M66" s="17">
        <f t="shared" si="12"/>
        <v>100</v>
      </c>
      <c r="N66" s="17">
        <f t="shared" si="13"/>
        <v>0</v>
      </c>
      <c r="O66" s="17">
        <f t="shared" si="14"/>
        <v>0</v>
      </c>
      <c r="P66" s="14">
        <f t="shared" si="5"/>
        <v>100</v>
      </c>
    </row>
    <row r="67" spans="1:16" ht="42.75" customHeight="1">
      <c r="A67" s="18">
        <v>3200</v>
      </c>
      <c r="B67" s="13" t="s">
        <v>120</v>
      </c>
      <c r="C67" s="14">
        <v>211000</v>
      </c>
      <c r="D67" s="14">
        <v>210885.19</v>
      </c>
      <c r="E67" s="14">
        <v>210885.19</v>
      </c>
      <c r="F67" s="14">
        <v>210885.19</v>
      </c>
      <c r="G67" s="14">
        <v>0</v>
      </c>
      <c r="H67" s="14">
        <v>210885.19</v>
      </c>
      <c r="I67" s="14">
        <v>0</v>
      </c>
      <c r="J67" s="14">
        <v>0</v>
      </c>
      <c r="K67" s="14">
        <f>E67-F67</f>
        <v>0</v>
      </c>
      <c r="L67" s="14">
        <f>D67-F67</f>
        <v>0</v>
      </c>
      <c r="M67" s="14">
        <f>IF(E67=0,0,(F67/E67)*100)</f>
        <v>100</v>
      </c>
      <c r="N67" s="14">
        <f>D67-H67</f>
        <v>0</v>
      </c>
      <c r="O67" s="14">
        <f>E67-H67</f>
        <v>0</v>
      </c>
      <c r="P67" s="14">
        <f t="shared" si="5"/>
        <v>100</v>
      </c>
    </row>
    <row r="68" spans="1:16" ht="10.5" customHeight="1" hidden="1">
      <c r="A68" s="12"/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>
        <f t="shared" si="5"/>
        <v>0</v>
      </c>
    </row>
    <row r="69" spans="1:16" ht="12.75">
      <c r="A69" s="12" t="s">
        <v>121</v>
      </c>
      <c r="B69" s="13" t="s">
        <v>122</v>
      </c>
      <c r="C69" s="14">
        <v>70000</v>
      </c>
      <c r="D69" s="14">
        <v>68650</v>
      </c>
      <c r="E69" s="14">
        <v>68650</v>
      </c>
      <c r="F69" s="14">
        <v>68650</v>
      </c>
      <c r="G69" s="14">
        <v>0</v>
      </c>
      <c r="H69" s="14">
        <v>68650</v>
      </c>
      <c r="I69" s="14">
        <v>0</v>
      </c>
      <c r="J69" s="14">
        <v>0</v>
      </c>
      <c r="K69" s="14">
        <f t="shared" si="10"/>
        <v>0</v>
      </c>
      <c r="L69" s="14">
        <f t="shared" si="11"/>
        <v>0</v>
      </c>
      <c r="M69" s="14">
        <f t="shared" si="12"/>
        <v>100</v>
      </c>
      <c r="N69" s="14">
        <f t="shared" si="13"/>
        <v>0</v>
      </c>
      <c r="O69" s="14">
        <f t="shared" si="14"/>
        <v>0</v>
      </c>
      <c r="P69" s="14">
        <f t="shared" si="5"/>
        <v>100</v>
      </c>
    </row>
    <row r="70" spans="1:16" ht="12" customHeight="1">
      <c r="A70" s="12" t="s">
        <v>123</v>
      </c>
      <c r="B70" s="13" t="s">
        <v>124</v>
      </c>
      <c r="C70" s="14">
        <v>2762300</v>
      </c>
      <c r="D70" s="14">
        <v>4341694.76</v>
      </c>
      <c r="E70" s="14">
        <v>4341694.76</v>
      </c>
      <c r="F70" s="14">
        <v>4324566.67</v>
      </c>
      <c r="G70" s="14">
        <v>0</v>
      </c>
      <c r="H70" s="14">
        <v>4324566.67</v>
      </c>
      <c r="I70" s="14">
        <v>0</v>
      </c>
      <c r="J70" s="14">
        <v>4200</v>
      </c>
      <c r="K70" s="14">
        <f t="shared" si="10"/>
        <v>17128.08999999985</v>
      </c>
      <c r="L70" s="14">
        <f t="shared" si="11"/>
        <v>17128.08999999985</v>
      </c>
      <c r="M70" s="14">
        <f t="shared" si="12"/>
        <v>99.60549760066505</v>
      </c>
      <c r="N70" s="14">
        <f t="shared" si="13"/>
        <v>17128.08999999985</v>
      </c>
      <c r="O70" s="14">
        <f t="shared" si="14"/>
        <v>17128.08999999985</v>
      </c>
      <c r="P70" s="14">
        <f t="shared" si="5"/>
        <v>99.60549760066505</v>
      </c>
    </row>
    <row r="71" spans="1:16" ht="25.5" hidden="1">
      <c r="A71" s="15" t="s">
        <v>125</v>
      </c>
      <c r="B71" s="16" t="s">
        <v>126</v>
      </c>
      <c r="C71" s="17">
        <v>75000</v>
      </c>
      <c r="D71" s="17">
        <v>37500.5</v>
      </c>
      <c r="E71" s="17">
        <v>37500.5</v>
      </c>
      <c r="F71" s="17">
        <v>37500.5</v>
      </c>
      <c r="G71" s="17">
        <v>0</v>
      </c>
      <c r="H71" s="17">
        <v>37500.5</v>
      </c>
      <c r="I71" s="17">
        <v>0</v>
      </c>
      <c r="J71" s="17">
        <v>0</v>
      </c>
      <c r="K71" s="17">
        <f t="shared" si="10"/>
        <v>0</v>
      </c>
      <c r="L71" s="17">
        <f t="shared" si="11"/>
        <v>0</v>
      </c>
      <c r="M71" s="17">
        <f t="shared" si="12"/>
        <v>100</v>
      </c>
      <c r="N71" s="17">
        <f t="shared" si="13"/>
        <v>0</v>
      </c>
      <c r="O71" s="17">
        <f t="shared" si="14"/>
        <v>0</v>
      </c>
      <c r="P71" s="14">
        <f t="shared" si="5"/>
        <v>100</v>
      </c>
    </row>
    <row r="72" spans="1:16" ht="12.75" hidden="1">
      <c r="A72" s="15" t="s">
        <v>127</v>
      </c>
      <c r="B72" s="16" t="s">
        <v>128</v>
      </c>
      <c r="C72" s="17">
        <v>727406</v>
      </c>
      <c r="D72" s="17">
        <v>1289142.44</v>
      </c>
      <c r="E72" s="17">
        <v>1289142.44</v>
      </c>
      <c r="F72" s="17">
        <v>1276214.35</v>
      </c>
      <c r="G72" s="17">
        <v>0</v>
      </c>
      <c r="H72" s="17">
        <v>1276214.35</v>
      </c>
      <c r="I72" s="17">
        <v>0</v>
      </c>
      <c r="J72" s="17">
        <v>0</v>
      </c>
      <c r="K72" s="17">
        <f t="shared" si="10"/>
        <v>12928.089999999851</v>
      </c>
      <c r="L72" s="17">
        <f t="shared" si="11"/>
        <v>12928.089999999851</v>
      </c>
      <c r="M72" s="17">
        <f t="shared" si="12"/>
        <v>98.99715581468253</v>
      </c>
      <c r="N72" s="17">
        <f t="shared" si="13"/>
        <v>12928.089999999851</v>
      </c>
      <c r="O72" s="17">
        <f t="shared" si="14"/>
        <v>12928.089999999851</v>
      </c>
      <c r="P72" s="14">
        <f t="shared" si="5"/>
        <v>98.99715581468253</v>
      </c>
    </row>
    <row r="73" spans="1:16" ht="12.75" hidden="1">
      <c r="A73" s="15" t="s">
        <v>129</v>
      </c>
      <c r="B73" s="16" t="s">
        <v>130</v>
      </c>
      <c r="C73" s="17">
        <v>274193</v>
      </c>
      <c r="D73" s="17">
        <v>362649.54</v>
      </c>
      <c r="E73" s="17">
        <v>362649.54</v>
      </c>
      <c r="F73" s="17">
        <v>360649.54</v>
      </c>
      <c r="G73" s="17">
        <v>0</v>
      </c>
      <c r="H73" s="17">
        <v>360649.54</v>
      </c>
      <c r="I73" s="17">
        <v>0</v>
      </c>
      <c r="J73" s="17">
        <v>2000</v>
      </c>
      <c r="K73" s="17">
        <f t="shared" si="10"/>
        <v>2000</v>
      </c>
      <c r="L73" s="17">
        <f t="shared" si="11"/>
        <v>2000</v>
      </c>
      <c r="M73" s="17">
        <f t="shared" si="12"/>
        <v>99.44850336774176</v>
      </c>
      <c r="N73" s="17">
        <f t="shared" si="13"/>
        <v>2000</v>
      </c>
      <c r="O73" s="17">
        <f t="shared" si="14"/>
        <v>2000</v>
      </c>
      <c r="P73" s="14">
        <f aca="true" t="shared" si="16" ref="P73:P101">IF(E73=0,0,(H73/E73)*100)</f>
        <v>99.44850336774176</v>
      </c>
    </row>
    <row r="74" spans="1:16" ht="25.5" hidden="1">
      <c r="A74" s="15" t="s">
        <v>131</v>
      </c>
      <c r="B74" s="16" t="s">
        <v>132</v>
      </c>
      <c r="C74" s="17">
        <v>788065</v>
      </c>
      <c r="D74" s="17">
        <v>1348863.74</v>
      </c>
      <c r="E74" s="17">
        <v>1348863.74</v>
      </c>
      <c r="F74" s="17">
        <v>1346663.74</v>
      </c>
      <c r="G74" s="17">
        <v>0</v>
      </c>
      <c r="H74" s="17">
        <v>1346663.74</v>
      </c>
      <c r="I74" s="17">
        <v>0</v>
      </c>
      <c r="J74" s="17">
        <v>2200</v>
      </c>
      <c r="K74" s="17">
        <f t="shared" si="10"/>
        <v>2200</v>
      </c>
      <c r="L74" s="17">
        <f t="shared" si="11"/>
        <v>2200</v>
      </c>
      <c r="M74" s="17">
        <f t="shared" si="12"/>
        <v>99.83689975979338</v>
      </c>
      <c r="N74" s="17">
        <f t="shared" si="13"/>
        <v>2200</v>
      </c>
      <c r="O74" s="17">
        <f t="shared" si="14"/>
        <v>2200</v>
      </c>
      <c r="P74" s="14">
        <f t="shared" si="16"/>
        <v>99.83689975979338</v>
      </c>
    </row>
    <row r="75" spans="1:16" ht="12.75" hidden="1">
      <c r="A75" s="15" t="s">
        <v>133</v>
      </c>
      <c r="B75" s="16" t="s">
        <v>134</v>
      </c>
      <c r="C75" s="17">
        <v>500950</v>
      </c>
      <c r="D75" s="17">
        <v>867684.65</v>
      </c>
      <c r="E75" s="17">
        <v>867684.65</v>
      </c>
      <c r="F75" s="17">
        <v>867684.65</v>
      </c>
      <c r="G75" s="17">
        <v>0</v>
      </c>
      <c r="H75" s="17">
        <v>867684.65</v>
      </c>
      <c r="I75" s="17">
        <v>0</v>
      </c>
      <c r="J75" s="17">
        <v>0</v>
      </c>
      <c r="K75" s="17">
        <f t="shared" si="10"/>
        <v>0</v>
      </c>
      <c r="L75" s="17">
        <f t="shared" si="11"/>
        <v>0</v>
      </c>
      <c r="M75" s="17">
        <f t="shared" si="12"/>
        <v>100</v>
      </c>
      <c r="N75" s="17">
        <f t="shared" si="13"/>
        <v>0</v>
      </c>
      <c r="O75" s="17">
        <f t="shared" si="14"/>
        <v>0</v>
      </c>
      <c r="P75" s="14">
        <f t="shared" si="16"/>
        <v>100</v>
      </c>
    </row>
    <row r="76" spans="1:16" ht="12.75" hidden="1">
      <c r="A76" s="15" t="s">
        <v>135</v>
      </c>
      <c r="B76" s="16" t="s">
        <v>136</v>
      </c>
      <c r="C76" s="17">
        <v>396686</v>
      </c>
      <c r="D76" s="17">
        <v>435853.89</v>
      </c>
      <c r="E76" s="17">
        <v>435853.89</v>
      </c>
      <c r="F76" s="17">
        <v>435853.89</v>
      </c>
      <c r="G76" s="17">
        <v>0</v>
      </c>
      <c r="H76" s="17">
        <v>435853.89</v>
      </c>
      <c r="I76" s="17">
        <v>0</v>
      </c>
      <c r="J76" s="17">
        <v>0</v>
      </c>
      <c r="K76" s="17">
        <f t="shared" si="10"/>
        <v>0</v>
      </c>
      <c r="L76" s="17">
        <f t="shared" si="11"/>
        <v>0</v>
      </c>
      <c r="M76" s="17">
        <f t="shared" si="12"/>
        <v>100</v>
      </c>
      <c r="N76" s="17">
        <f t="shared" si="13"/>
        <v>0</v>
      </c>
      <c r="O76" s="17">
        <f t="shared" si="14"/>
        <v>0</v>
      </c>
      <c r="P76" s="14">
        <f t="shared" si="16"/>
        <v>100</v>
      </c>
    </row>
    <row r="77" spans="1:16" ht="12.75">
      <c r="A77" s="12" t="s">
        <v>137</v>
      </c>
      <c r="B77" s="13" t="s">
        <v>138</v>
      </c>
      <c r="C77" s="14">
        <v>475000</v>
      </c>
      <c r="D77" s="14">
        <v>972843.27</v>
      </c>
      <c r="E77" s="14">
        <v>972843.27</v>
      </c>
      <c r="F77" s="14">
        <v>972843.26</v>
      </c>
      <c r="G77" s="14">
        <v>0</v>
      </c>
      <c r="H77" s="14">
        <v>972843.26</v>
      </c>
      <c r="I77" s="14">
        <v>0</v>
      </c>
      <c r="J77" s="14">
        <v>0</v>
      </c>
      <c r="K77" s="14">
        <f t="shared" si="10"/>
        <v>0.010000000009313226</v>
      </c>
      <c r="L77" s="14">
        <f t="shared" si="11"/>
        <v>0.010000000009313226</v>
      </c>
      <c r="M77" s="14">
        <f t="shared" si="12"/>
        <v>99.9999989720852</v>
      </c>
      <c r="N77" s="14">
        <f t="shared" si="13"/>
        <v>0.010000000009313226</v>
      </c>
      <c r="O77" s="14">
        <f t="shared" si="14"/>
        <v>0.010000000009313226</v>
      </c>
      <c r="P77" s="14">
        <f t="shared" si="16"/>
        <v>99.9999989720852</v>
      </c>
    </row>
    <row r="78" spans="1:16" ht="25.5" hidden="1">
      <c r="A78" s="15" t="s">
        <v>139</v>
      </c>
      <c r="B78" s="16" t="s">
        <v>140</v>
      </c>
      <c r="C78" s="17">
        <v>70000</v>
      </c>
      <c r="D78" s="17">
        <v>53964.41</v>
      </c>
      <c r="E78" s="17">
        <v>53964.41</v>
      </c>
      <c r="F78" s="17">
        <v>53964.41</v>
      </c>
      <c r="G78" s="17">
        <v>0</v>
      </c>
      <c r="H78" s="17">
        <v>53964.41</v>
      </c>
      <c r="I78" s="17">
        <v>0</v>
      </c>
      <c r="J78" s="17">
        <v>0</v>
      </c>
      <c r="K78" s="17">
        <f t="shared" si="10"/>
        <v>0</v>
      </c>
      <c r="L78" s="17">
        <f t="shared" si="11"/>
        <v>0</v>
      </c>
      <c r="M78" s="17">
        <f t="shared" si="12"/>
        <v>100</v>
      </c>
      <c r="N78" s="17">
        <f t="shared" si="13"/>
        <v>0</v>
      </c>
      <c r="O78" s="17">
        <f t="shared" si="14"/>
        <v>0</v>
      </c>
      <c r="P78" s="14">
        <f t="shared" si="16"/>
        <v>100</v>
      </c>
    </row>
    <row r="79" spans="1:16" ht="25.5" hidden="1">
      <c r="A79" s="15" t="s">
        <v>141</v>
      </c>
      <c r="B79" s="16" t="s">
        <v>142</v>
      </c>
      <c r="C79" s="17">
        <v>270000</v>
      </c>
      <c r="D79" s="17">
        <v>531408.64</v>
      </c>
      <c r="E79" s="17">
        <v>531408.64</v>
      </c>
      <c r="F79" s="17">
        <v>531408.64</v>
      </c>
      <c r="G79" s="17">
        <v>0</v>
      </c>
      <c r="H79" s="17">
        <v>531408.64</v>
      </c>
      <c r="I79" s="17">
        <v>0</v>
      </c>
      <c r="J79" s="17">
        <v>0</v>
      </c>
      <c r="K79" s="17">
        <f t="shared" si="10"/>
        <v>0</v>
      </c>
      <c r="L79" s="17">
        <f t="shared" si="11"/>
        <v>0</v>
      </c>
      <c r="M79" s="17">
        <f t="shared" si="12"/>
        <v>100</v>
      </c>
      <c r="N79" s="17">
        <f t="shared" si="13"/>
        <v>0</v>
      </c>
      <c r="O79" s="17">
        <f t="shared" si="14"/>
        <v>0</v>
      </c>
      <c r="P79" s="14">
        <f t="shared" si="16"/>
        <v>100</v>
      </c>
    </row>
    <row r="80" spans="1:16" ht="51" hidden="1">
      <c r="A80" s="15" t="s">
        <v>143</v>
      </c>
      <c r="B80" s="16" t="s">
        <v>144</v>
      </c>
      <c r="C80" s="17">
        <v>30000</v>
      </c>
      <c r="D80" s="17">
        <v>29990.82</v>
      </c>
      <c r="E80" s="17">
        <v>29990.82</v>
      </c>
      <c r="F80" s="17">
        <v>29990.82</v>
      </c>
      <c r="G80" s="17">
        <v>0</v>
      </c>
      <c r="H80" s="17">
        <v>29990.82</v>
      </c>
      <c r="I80" s="17">
        <v>0</v>
      </c>
      <c r="J80" s="17">
        <v>0</v>
      </c>
      <c r="K80" s="17">
        <f aca="true" t="shared" si="17" ref="K80:K100">E80-F80</f>
        <v>0</v>
      </c>
      <c r="L80" s="17">
        <f aca="true" t="shared" si="18" ref="L80:L100">D80-F80</f>
        <v>0</v>
      </c>
      <c r="M80" s="17">
        <f aca="true" t="shared" si="19" ref="M80:M100">IF(E80=0,0,(F80/E80)*100)</f>
        <v>100</v>
      </c>
      <c r="N80" s="17">
        <f aca="true" t="shared" si="20" ref="N80:N101">D80-H80</f>
        <v>0</v>
      </c>
      <c r="O80" s="17">
        <f aca="true" t="shared" si="21" ref="O80:O100">E80-H80</f>
        <v>0</v>
      </c>
      <c r="P80" s="14">
        <f t="shared" si="16"/>
        <v>100</v>
      </c>
    </row>
    <row r="81" spans="1:16" ht="38.25" hidden="1">
      <c r="A81" s="15" t="s">
        <v>145</v>
      </c>
      <c r="B81" s="16" t="s">
        <v>146</v>
      </c>
      <c r="C81" s="17">
        <v>105000</v>
      </c>
      <c r="D81" s="17">
        <v>357479.4</v>
      </c>
      <c r="E81" s="17">
        <v>357479.4</v>
      </c>
      <c r="F81" s="17">
        <v>357479.39</v>
      </c>
      <c r="G81" s="17">
        <v>0</v>
      </c>
      <c r="H81" s="17">
        <v>357479.39</v>
      </c>
      <c r="I81" s="17">
        <v>0</v>
      </c>
      <c r="J81" s="17">
        <v>0</v>
      </c>
      <c r="K81" s="17">
        <f t="shared" si="17"/>
        <v>0.010000000009313226</v>
      </c>
      <c r="L81" s="17">
        <f t="shared" si="18"/>
        <v>0.010000000009313226</v>
      </c>
      <c r="M81" s="17">
        <f t="shared" si="19"/>
        <v>99.99999720263601</v>
      </c>
      <c r="N81" s="17">
        <f t="shared" si="20"/>
        <v>0.010000000009313226</v>
      </c>
      <c r="O81" s="17">
        <f t="shared" si="21"/>
        <v>0.010000000009313226</v>
      </c>
      <c r="P81" s="14">
        <f t="shared" si="16"/>
        <v>99.99999720263601</v>
      </c>
    </row>
    <row r="82" spans="1:16" ht="12" customHeight="1">
      <c r="A82" s="12" t="s">
        <v>147</v>
      </c>
      <c r="B82" s="13" t="s">
        <v>148</v>
      </c>
      <c r="C82" s="14">
        <v>140000</v>
      </c>
      <c r="D82" s="14">
        <v>163000</v>
      </c>
      <c r="E82" s="14">
        <v>163000</v>
      </c>
      <c r="F82" s="14">
        <v>162999.88</v>
      </c>
      <c r="G82" s="14">
        <v>0</v>
      </c>
      <c r="H82" s="14">
        <v>162999.88</v>
      </c>
      <c r="I82" s="14">
        <v>0</v>
      </c>
      <c r="J82" s="14">
        <v>0</v>
      </c>
      <c r="K82" s="14">
        <f t="shared" si="17"/>
        <v>0.11999999999534339</v>
      </c>
      <c r="L82" s="14">
        <f t="shared" si="18"/>
        <v>0.11999999999534339</v>
      </c>
      <c r="M82" s="14">
        <f t="shared" si="19"/>
        <v>99.9999263803681</v>
      </c>
      <c r="N82" s="14">
        <f t="shared" si="20"/>
        <v>0.11999999999534339</v>
      </c>
      <c r="O82" s="14">
        <f t="shared" si="21"/>
        <v>0.11999999999534339</v>
      </c>
      <c r="P82" s="14">
        <f t="shared" si="16"/>
        <v>99.9999263803681</v>
      </c>
    </row>
    <row r="83" spans="1:16" ht="0.75" customHeight="1" hidden="1">
      <c r="A83" s="15" t="s">
        <v>149</v>
      </c>
      <c r="B83" s="16" t="s">
        <v>150</v>
      </c>
      <c r="C83" s="17">
        <v>140000</v>
      </c>
      <c r="D83" s="17">
        <v>163000</v>
      </c>
      <c r="E83" s="17">
        <v>163000</v>
      </c>
      <c r="F83" s="17">
        <v>162999.88</v>
      </c>
      <c r="G83" s="17">
        <v>0</v>
      </c>
      <c r="H83" s="17">
        <v>162999.88</v>
      </c>
      <c r="I83" s="17">
        <v>0</v>
      </c>
      <c r="J83" s="17">
        <v>0</v>
      </c>
      <c r="K83" s="17">
        <f t="shared" si="17"/>
        <v>0.11999999999534339</v>
      </c>
      <c r="L83" s="17">
        <f t="shared" si="18"/>
        <v>0.11999999999534339</v>
      </c>
      <c r="M83" s="17">
        <f t="shared" si="19"/>
        <v>99.9999263803681</v>
      </c>
      <c r="N83" s="17">
        <f t="shared" si="20"/>
        <v>0.11999999999534339</v>
      </c>
      <c r="O83" s="17">
        <f t="shared" si="21"/>
        <v>0.11999999999534339</v>
      </c>
      <c r="P83" s="14">
        <f t="shared" si="16"/>
        <v>99.9999263803681</v>
      </c>
    </row>
    <row r="84" spans="1:16" ht="25.5">
      <c r="A84" s="12" t="s">
        <v>151</v>
      </c>
      <c r="B84" s="13" t="s">
        <v>152</v>
      </c>
      <c r="C84" s="14">
        <v>63000</v>
      </c>
      <c r="D84" s="14">
        <v>63000</v>
      </c>
      <c r="E84" s="14">
        <v>63000</v>
      </c>
      <c r="F84" s="14">
        <v>31500</v>
      </c>
      <c r="G84" s="14">
        <v>0</v>
      </c>
      <c r="H84" s="14">
        <v>31500</v>
      </c>
      <c r="I84" s="14">
        <v>0</v>
      </c>
      <c r="J84" s="14">
        <v>0</v>
      </c>
      <c r="K84" s="14">
        <f t="shared" si="17"/>
        <v>31500</v>
      </c>
      <c r="L84" s="14">
        <f t="shared" si="18"/>
        <v>31500</v>
      </c>
      <c r="M84" s="14">
        <f t="shared" si="19"/>
        <v>50</v>
      </c>
      <c r="N84" s="14">
        <f t="shared" si="20"/>
        <v>31500</v>
      </c>
      <c r="O84" s="14">
        <f t="shared" si="21"/>
        <v>31500</v>
      </c>
      <c r="P84" s="14">
        <f t="shared" si="16"/>
        <v>50</v>
      </c>
    </row>
    <row r="85" spans="1:16" ht="25.5" hidden="1">
      <c r="A85" s="15" t="s">
        <v>153</v>
      </c>
      <c r="B85" s="16" t="s">
        <v>154</v>
      </c>
      <c r="C85" s="17">
        <v>63000</v>
      </c>
      <c r="D85" s="17">
        <v>63000</v>
      </c>
      <c r="E85" s="17">
        <v>63000</v>
      </c>
      <c r="F85" s="17">
        <v>31500</v>
      </c>
      <c r="G85" s="17">
        <v>0</v>
      </c>
      <c r="H85" s="17">
        <v>31500</v>
      </c>
      <c r="I85" s="17">
        <v>0</v>
      </c>
      <c r="J85" s="17">
        <v>0</v>
      </c>
      <c r="K85" s="17">
        <f t="shared" si="17"/>
        <v>31500</v>
      </c>
      <c r="L85" s="17">
        <f t="shared" si="18"/>
        <v>31500</v>
      </c>
      <c r="M85" s="17">
        <f t="shared" si="19"/>
        <v>50</v>
      </c>
      <c r="N85" s="17">
        <f t="shared" si="20"/>
        <v>31500</v>
      </c>
      <c r="O85" s="17">
        <f t="shared" si="21"/>
        <v>31500</v>
      </c>
      <c r="P85" s="14">
        <f t="shared" si="16"/>
        <v>50</v>
      </c>
    </row>
    <row r="86" spans="1:16" ht="12.75">
      <c r="A86" s="12" t="s">
        <v>155</v>
      </c>
      <c r="B86" s="13" t="s">
        <v>156</v>
      </c>
      <c r="C86" s="14">
        <v>20000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f t="shared" si="17"/>
        <v>0</v>
      </c>
      <c r="L86" s="14">
        <f t="shared" si="18"/>
        <v>0</v>
      </c>
      <c r="M86" s="14">
        <f t="shared" si="19"/>
        <v>0</v>
      </c>
      <c r="N86" s="14">
        <f t="shared" si="20"/>
        <v>0</v>
      </c>
      <c r="O86" s="14">
        <f t="shared" si="21"/>
        <v>0</v>
      </c>
      <c r="P86" s="14">
        <f t="shared" si="16"/>
        <v>0</v>
      </c>
    </row>
    <row r="87" spans="1:16" ht="0.75" customHeight="1" hidden="1">
      <c r="A87" s="15" t="s">
        <v>157</v>
      </c>
      <c r="B87" s="16" t="s">
        <v>158</v>
      </c>
      <c r="C87" s="17">
        <v>20000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f t="shared" si="17"/>
        <v>0</v>
      </c>
      <c r="L87" s="17">
        <f t="shared" si="18"/>
        <v>0</v>
      </c>
      <c r="M87" s="17">
        <f t="shared" si="19"/>
        <v>0</v>
      </c>
      <c r="N87" s="17">
        <f t="shared" si="20"/>
        <v>0</v>
      </c>
      <c r="O87" s="17">
        <f t="shared" si="21"/>
        <v>0</v>
      </c>
      <c r="P87" s="14">
        <f t="shared" si="16"/>
        <v>0</v>
      </c>
    </row>
    <row r="88" spans="1:16" ht="25.5">
      <c r="A88" s="12" t="s">
        <v>159</v>
      </c>
      <c r="B88" s="13" t="s">
        <v>160</v>
      </c>
      <c r="C88" s="14">
        <v>56000</v>
      </c>
      <c r="D88" s="14">
        <v>64995.77</v>
      </c>
      <c r="E88" s="14">
        <v>64995.77</v>
      </c>
      <c r="F88" s="14">
        <v>64995.77</v>
      </c>
      <c r="G88" s="14">
        <v>0</v>
      </c>
      <c r="H88" s="14">
        <v>64995.77</v>
      </c>
      <c r="I88" s="14">
        <v>0</v>
      </c>
      <c r="J88" s="14">
        <v>0</v>
      </c>
      <c r="K88" s="14">
        <f t="shared" si="17"/>
        <v>0</v>
      </c>
      <c r="L88" s="14">
        <f t="shared" si="18"/>
        <v>0</v>
      </c>
      <c r="M88" s="14">
        <f t="shared" si="19"/>
        <v>100</v>
      </c>
      <c r="N88" s="14">
        <f t="shared" si="20"/>
        <v>0</v>
      </c>
      <c r="O88" s="14">
        <f t="shared" si="21"/>
        <v>0</v>
      </c>
      <c r="P88" s="14">
        <f t="shared" si="16"/>
        <v>100</v>
      </c>
    </row>
    <row r="89" spans="1:16" ht="0.75" customHeight="1" hidden="1">
      <c r="A89" s="15" t="s">
        <v>161</v>
      </c>
      <c r="B89" s="16" t="s">
        <v>162</v>
      </c>
      <c r="C89" s="17">
        <v>56000</v>
      </c>
      <c r="D89" s="17">
        <v>64995.77</v>
      </c>
      <c r="E89" s="17">
        <v>64995.77</v>
      </c>
      <c r="F89" s="17">
        <v>64995.77</v>
      </c>
      <c r="G89" s="17">
        <v>0</v>
      </c>
      <c r="H89" s="17">
        <v>64995.77</v>
      </c>
      <c r="I89" s="17">
        <v>0</v>
      </c>
      <c r="J89" s="17">
        <v>0</v>
      </c>
      <c r="K89" s="17">
        <f t="shared" si="17"/>
        <v>0</v>
      </c>
      <c r="L89" s="17">
        <f t="shared" si="18"/>
        <v>0</v>
      </c>
      <c r="M89" s="17">
        <f t="shared" si="19"/>
        <v>100</v>
      </c>
      <c r="N89" s="17">
        <f t="shared" si="20"/>
        <v>0</v>
      </c>
      <c r="O89" s="17">
        <f t="shared" si="21"/>
        <v>0</v>
      </c>
      <c r="P89" s="14">
        <f t="shared" si="16"/>
        <v>100</v>
      </c>
    </row>
    <row r="90" spans="1:16" ht="25.5">
      <c r="A90" s="12" t="s">
        <v>163</v>
      </c>
      <c r="B90" s="13" t="s">
        <v>164</v>
      </c>
      <c r="C90" s="14">
        <v>180000</v>
      </c>
      <c r="D90" s="14">
        <v>40638.4</v>
      </c>
      <c r="E90" s="14">
        <v>40638.4</v>
      </c>
      <c r="F90" s="14">
        <v>40638.4</v>
      </c>
      <c r="G90" s="14">
        <v>0</v>
      </c>
      <c r="H90" s="14">
        <v>40638.4</v>
      </c>
      <c r="I90" s="14">
        <v>0</v>
      </c>
      <c r="J90" s="14">
        <v>0</v>
      </c>
      <c r="K90" s="14">
        <f t="shared" si="17"/>
        <v>0</v>
      </c>
      <c r="L90" s="14">
        <f t="shared" si="18"/>
        <v>0</v>
      </c>
      <c r="M90" s="14">
        <f t="shared" si="19"/>
        <v>100</v>
      </c>
      <c r="N90" s="14">
        <f t="shared" si="20"/>
        <v>0</v>
      </c>
      <c r="O90" s="14">
        <f t="shared" si="21"/>
        <v>0</v>
      </c>
      <c r="P90" s="14">
        <f t="shared" si="16"/>
        <v>100</v>
      </c>
    </row>
    <row r="91" spans="1:16" ht="25.5" hidden="1">
      <c r="A91" s="15" t="s">
        <v>165</v>
      </c>
      <c r="B91" s="16" t="s">
        <v>166</v>
      </c>
      <c r="C91" s="17">
        <v>40000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f t="shared" si="17"/>
        <v>0</v>
      </c>
      <c r="L91" s="17">
        <f t="shared" si="18"/>
        <v>0</v>
      </c>
      <c r="M91" s="17">
        <f t="shared" si="19"/>
        <v>0</v>
      </c>
      <c r="N91" s="17">
        <f t="shared" si="20"/>
        <v>0</v>
      </c>
      <c r="O91" s="17">
        <f t="shared" si="21"/>
        <v>0</v>
      </c>
      <c r="P91" s="14">
        <f t="shared" si="16"/>
        <v>0</v>
      </c>
    </row>
    <row r="92" spans="1:16" ht="25.5" hidden="1">
      <c r="A92" s="15" t="s">
        <v>167</v>
      </c>
      <c r="B92" s="16" t="s">
        <v>168</v>
      </c>
      <c r="C92" s="17">
        <v>140000</v>
      </c>
      <c r="D92" s="17">
        <v>40638.4</v>
      </c>
      <c r="E92" s="17">
        <v>40638.4</v>
      </c>
      <c r="F92" s="17">
        <v>40638.4</v>
      </c>
      <c r="G92" s="17">
        <v>0</v>
      </c>
      <c r="H92" s="17">
        <v>40638.4</v>
      </c>
      <c r="I92" s="17">
        <v>0</v>
      </c>
      <c r="J92" s="17">
        <v>0</v>
      </c>
      <c r="K92" s="17">
        <f t="shared" si="17"/>
        <v>0</v>
      </c>
      <c r="L92" s="17">
        <f t="shared" si="18"/>
        <v>0</v>
      </c>
      <c r="M92" s="17">
        <f t="shared" si="19"/>
        <v>100</v>
      </c>
      <c r="N92" s="17">
        <f t="shared" si="20"/>
        <v>0</v>
      </c>
      <c r="O92" s="17">
        <f t="shared" si="21"/>
        <v>0</v>
      </c>
      <c r="P92" s="14">
        <f t="shared" si="16"/>
        <v>100</v>
      </c>
    </row>
    <row r="93" spans="1:16" ht="12.75">
      <c r="A93" s="12" t="s">
        <v>169</v>
      </c>
      <c r="B93" s="13" t="s">
        <v>170</v>
      </c>
      <c r="C93" s="14">
        <v>3064300</v>
      </c>
      <c r="D93" s="14">
        <v>3999516.24</v>
      </c>
      <c r="E93" s="14">
        <v>3999516.24</v>
      </c>
      <c r="F93" s="14">
        <v>1849036.24</v>
      </c>
      <c r="G93" s="14">
        <v>0</v>
      </c>
      <c r="H93" s="14">
        <v>1849036.24</v>
      </c>
      <c r="I93" s="14">
        <v>0</v>
      </c>
      <c r="J93" s="14">
        <v>0</v>
      </c>
      <c r="K93" s="14">
        <f t="shared" si="17"/>
        <v>2150480</v>
      </c>
      <c r="L93" s="14">
        <f t="shared" si="18"/>
        <v>2150480</v>
      </c>
      <c r="M93" s="14">
        <f t="shared" si="19"/>
        <v>46.231497237275875</v>
      </c>
      <c r="N93" s="14">
        <f t="shared" si="20"/>
        <v>2150480</v>
      </c>
      <c r="O93" s="14">
        <f t="shared" si="21"/>
        <v>2150480</v>
      </c>
      <c r="P93" s="14">
        <f t="shared" si="16"/>
        <v>46.231497237275875</v>
      </c>
    </row>
    <row r="94" spans="1:16" ht="12.75">
      <c r="A94" s="15" t="s">
        <v>171</v>
      </c>
      <c r="B94" s="16" t="s">
        <v>172</v>
      </c>
      <c r="C94" s="17">
        <v>200000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f t="shared" si="17"/>
        <v>0</v>
      </c>
      <c r="L94" s="17">
        <f t="shared" si="18"/>
        <v>0</v>
      </c>
      <c r="M94" s="17">
        <f t="shared" si="19"/>
        <v>0</v>
      </c>
      <c r="N94" s="17">
        <f t="shared" si="20"/>
        <v>0</v>
      </c>
      <c r="O94" s="17">
        <f t="shared" si="21"/>
        <v>0</v>
      </c>
      <c r="P94" s="14">
        <f t="shared" si="16"/>
        <v>0</v>
      </c>
    </row>
    <row r="95" spans="1:16" ht="28.5" customHeight="1">
      <c r="A95" s="15" t="s">
        <v>173</v>
      </c>
      <c r="B95" s="16" t="s">
        <v>174</v>
      </c>
      <c r="C95" s="17">
        <v>150000</v>
      </c>
      <c r="D95" s="17">
        <v>150000</v>
      </c>
      <c r="E95" s="17">
        <v>150000</v>
      </c>
      <c r="F95" s="17">
        <v>150000</v>
      </c>
      <c r="G95" s="17">
        <v>0</v>
      </c>
      <c r="H95" s="17">
        <v>150000</v>
      </c>
      <c r="I95" s="17">
        <v>0</v>
      </c>
      <c r="J95" s="17">
        <v>0</v>
      </c>
      <c r="K95" s="17">
        <f t="shared" si="17"/>
        <v>0</v>
      </c>
      <c r="L95" s="17">
        <f t="shared" si="18"/>
        <v>0</v>
      </c>
      <c r="M95" s="17">
        <f t="shared" si="19"/>
        <v>100</v>
      </c>
      <c r="N95" s="17">
        <f t="shared" si="20"/>
        <v>0</v>
      </c>
      <c r="O95" s="17">
        <f t="shared" si="21"/>
        <v>0</v>
      </c>
      <c r="P95" s="14">
        <f t="shared" si="16"/>
        <v>100</v>
      </c>
    </row>
    <row r="96" spans="1:16" ht="33" customHeight="1">
      <c r="A96" s="15" t="s">
        <v>175</v>
      </c>
      <c r="B96" s="16" t="s">
        <v>176</v>
      </c>
      <c r="C96" s="17">
        <v>0</v>
      </c>
      <c r="D96" s="17">
        <v>1125000</v>
      </c>
      <c r="E96" s="17">
        <v>1125000</v>
      </c>
      <c r="F96" s="17">
        <v>850000</v>
      </c>
      <c r="G96" s="17">
        <v>0</v>
      </c>
      <c r="H96" s="17">
        <v>850000</v>
      </c>
      <c r="I96" s="17">
        <v>0</v>
      </c>
      <c r="J96" s="17">
        <v>0</v>
      </c>
      <c r="K96" s="17">
        <f t="shared" si="17"/>
        <v>275000</v>
      </c>
      <c r="L96" s="17">
        <f t="shared" si="18"/>
        <v>275000</v>
      </c>
      <c r="M96" s="17">
        <f t="shared" si="19"/>
        <v>75.55555555555556</v>
      </c>
      <c r="N96" s="17">
        <f t="shared" si="20"/>
        <v>275000</v>
      </c>
      <c r="O96" s="17">
        <f t="shared" si="21"/>
        <v>275000</v>
      </c>
      <c r="P96" s="14">
        <f t="shared" si="16"/>
        <v>75.55555555555556</v>
      </c>
    </row>
    <row r="97" spans="1:16" ht="12.75">
      <c r="A97" s="15" t="s">
        <v>177</v>
      </c>
      <c r="B97" s="16" t="s">
        <v>178</v>
      </c>
      <c r="C97" s="17">
        <v>471000</v>
      </c>
      <c r="D97" s="17">
        <v>449936.24</v>
      </c>
      <c r="E97" s="17">
        <v>449936.24</v>
      </c>
      <c r="F97" s="17">
        <v>449936.24</v>
      </c>
      <c r="G97" s="17">
        <v>0</v>
      </c>
      <c r="H97" s="17">
        <v>449936.24</v>
      </c>
      <c r="I97" s="17">
        <v>0</v>
      </c>
      <c r="J97" s="17">
        <v>0</v>
      </c>
      <c r="K97" s="17">
        <f t="shared" si="17"/>
        <v>0</v>
      </c>
      <c r="L97" s="17">
        <f t="shared" si="18"/>
        <v>0</v>
      </c>
      <c r="M97" s="17">
        <f t="shared" si="19"/>
        <v>100</v>
      </c>
      <c r="N97" s="17">
        <f t="shared" si="20"/>
        <v>0</v>
      </c>
      <c r="O97" s="17">
        <f t="shared" si="21"/>
        <v>0</v>
      </c>
      <c r="P97" s="14">
        <f t="shared" si="16"/>
        <v>100</v>
      </c>
    </row>
    <row r="98" spans="1:16" ht="12.75">
      <c r="A98" s="15" t="s">
        <v>179</v>
      </c>
      <c r="B98" s="16" t="s">
        <v>180</v>
      </c>
      <c r="C98" s="17">
        <v>2243300</v>
      </c>
      <c r="D98" s="17">
        <v>2251900</v>
      </c>
      <c r="E98" s="17">
        <v>2251900</v>
      </c>
      <c r="F98" s="17">
        <v>384100</v>
      </c>
      <c r="G98" s="17">
        <v>0</v>
      </c>
      <c r="H98" s="17">
        <v>384100</v>
      </c>
      <c r="I98" s="17">
        <v>0</v>
      </c>
      <c r="J98" s="17">
        <v>0</v>
      </c>
      <c r="K98" s="17">
        <f t="shared" si="17"/>
        <v>1867800</v>
      </c>
      <c r="L98" s="17">
        <f t="shared" si="18"/>
        <v>1867800</v>
      </c>
      <c r="M98" s="17">
        <f t="shared" si="19"/>
        <v>17.056707669079444</v>
      </c>
      <c r="N98" s="17">
        <f t="shared" si="20"/>
        <v>1867800</v>
      </c>
      <c r="O98" s="17">
        <f t="shared" si="21"/>
        <v>1867800</v>
      </c>
      <c r="P98" s="14">
        <f t="shared" si="16"/>
        <v>17.056707669079444</v>
      </c>
    </row>
    <row r="99" spans="1:16" ht="12.75">
      <c r="A99" s="15" t="s">
        <v>181</v>
      </c>
      <c r="B99" s="16" t="s">
        <v>182</v>
      </c>
      <c r="C99" s="17">
        <v>0</v>
      </c>
      <c r="D99" s="17">
        <v>22680</v>
      </c>
      <c r="E99" s="17">
        <v>22680</v>
      </c>
      <c r="F99" s="17">
        <v>15000</v>
      </c>
      <c r="G99" s="17">
        <v>0</v>
      </c>
      <c r="H99" s="17">
        <v>15000</v>
      </c>
      <c r="I99" s="17">
        <v>0</v>
      </c>
      <c r="J99" s="17">
        <v>0</v>
      </c>
      <c r="K99" s="17">
        <f t="shared" si="17"/>
        <v>7680</v>
      </c>
      <c r="L99" s="17">
        <f t="shared" si="18"/>
        <v>7680</v>
      </c>
      <c r="M99" s="17">
        <f t="shared" si="19"/>
        <v>66.13756613756614</v>
      </c>
      <c r="N99" s="17">
        <f t="shared" si="20"/>
        <v>7680</v>
      </c>
      <c r="O99" s="17">
        <f t="shared" si="21"/>
        <v>7680</v>
      </c>
      <c r="P99" s="14">
        <f t="shared" si="16"/>
        <v>66.13756613756614</v>
      </c>
    </row>
    <row r="100" spans="1:16" ht="12.75">
      <c r="A100" s="4" t="s">
        <v>183</v>
      </c>
      <c r="B100" s="5" t="s">
        <v>184</v>
      </c>
      <c r="C100" s="6">
        <v>149092400</v>
      </c>
      <c r="D100" s="6">
        <v>203447130.64999995</v>
      </c>
      <c r="E100" s="6">
        <v>203447130.64999995</v>
      </c>
      <c r="F100" s="6">
        <v>196262584.42999995</v>
      </c>
      <c r="G100" s="6">
        <v>0</v>
      </c>
      <c r="H100" s="6">
        <v>196262584.42999995</v>
      </c>
      <c r="I100" s="6">
        <v>0</v>
      </c>
      <c r="J100" s="6">
        <v>35937640.11</v>
      </c>
      <c r="K100" s="6">
        <f t="shared" si="17"/>
        <v>7184546.219999999</v>
      </c>
      <c r="L100" s="6">
        <f t="shared" si="18"/>
        <v>7184546.219999999</v>
      </c>
      <c r="M100" s="6">
        <f t="shared" si="19"/>
        <v>96.4685929965953</v>
      </c>
      <c r="N100" s="6">
        <f t="shared" si="20"/>
        <v>7184546.219999999</v>
      </c>
      <c r="O100" s="6">
        <f t="shared" si="21"/>
        <v>7184546.219999999</v>
      </c>
      <c r="P100" s="6">
        <f t="shared" si="16"/>
        <v>96.4685929965953</v>
      </c>
    </row>
    <row r="101" spans="1:16" ht="12.75">
      <c r="A101" s="7">
        <v>8106</v>
      </c>
      <c r="B101" s="8" t="s">
        <v>191</v>
      </c>
      <c r="C101" s="8">
        <v>50000</v>
      </c>
      <c r="D101" s="8">
        <v>50000</v>
      </c>
      <c r="E101" s="8">
        <v>50000</v>
      </c>
      <c r="F101" s="9"/>
      <c r="G101" s="9"/>
      <c r="H101" s="8">
        <v>50000</v>
      </c>
      <c r="I101" s="9"/>
      <c r="J101" s="9"/>
      <c r="K101" s="9"/>
      <c r="L101" s="9"/>
      <c r="M101" s="9"/>
      <c r="N101" s="9">
        <f t="shared" si="20"/>
        <v>0</v>
      </c>
      <c r="O101" s="10">
        <f>H101/D101*100</f>
        <v>100</v>
      </c>
      <c r="P101" s="11">
        <f t="shared" si="16"/>
        <v>100</v>
      </c>
    </row>
    <row r="103" spans="2:4" ht="12.75">
      <c r="B103" t="s">
        <v>195</v>
      </c>
      <c r="D103" t="s">
        <v>196</v>
      </c>
    </row>
  </sheetData>
  <mergeCells count="2">
    <mergeCell ref="A5:L5"/>
    <mergeCell ref="A6:L6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Штыль В В</dc:creator>
  <cp:keywords/>
  <dc:description/>
  <cp:lastModifiedBy>Штыль В В</cp:lastModifiedBy>
  <cp:lastPrinted>2018-02-20T08:01:24Z</cp:lastPrinted>
  <dcterms:created xsi:type="dcterms:W3CDTF">2018-01-15T09:16:01Z</dcterms:created>
  <dcterms:modified xsi:type="dcterms:W3CDTF">2018-02-22T09:17:21Z</dcterms:modified>
  <cp:category/>
  <cp:version/>
  <cp:contentType/>
  <cp:contentStatus/>
</cp:coreProperties>
</file>